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ประเมินผล สสจ.อบ\ประเมินผลงาน สสจ.อบ\RANKING\Rank2567\รอบ 1_67  USEUSE\Rank 1_67\"/>
    </mc:Choice>
  </mc:AlternateContent>
  <bookViews>
    <workbookView xWindow="0" yWindow="0" windowWidth="20370" windowHeight="7605" tabRatio="811"/>
  </bookViews>
  <sheets>
    <sheet name="รอบ 1_67" sheetId="1" r:id="rId1"/>
    <sheet name="1.ไม่ถ่ายโอน" sheetId="6" r:id="rId2"/>
    <sheet name="2.ถ่ายโอน30-99%" sheetId="4" r:id="rId3"/>
    <sheet name="3.ถ่ายโอนน้อยกว่า30%" sheetId="5" r:id="rId4"/>
    <sheet name="4.ถ่ายโอน100%" sheetId="3" r:id="rId5"/>
  </sheets>
  <definedNames>
    <definedName name="_xlnm._FilterDatabase" localSheetId="0" hidden="1">'รอบ 1_67'!$A$3:$K$95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" l="1"/>
  <c r="J2" i="5" l="1"/>
  <c r="J8" i="6"/>
  <c r="H3" i="6"/>
  <c r="K38" i="1" l="1"/>
  <c r="K39" i="1"/>
  <c r="K40" i="1"/>
  <c r="K45" i="1" l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44" i="1" l="1"/>
  <c r="K43" i="1"/>
  <c r="K42" i="1"/>
  <c r="K41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 l="1"/>
  <c r="E2" i="1" l="1"/>
  <c r="K2" i="1" l="1"/>
  <c r="K1" i="1" s="1"/>
</calcChain>
</file>

<file path=xl/sharedStrings.xml><?xml version="1.0" encoding="utf-8"?>
<sst xmlns="http://schemas.openxmlformats.org/spreadsheetml/2006/main" count="469" uniqueCount="286">
  <si>
    <t>ค่าน้ำหนักคะแนนรวม</t>
  </si>
  <si>
    <t>คะแนน</t>
  </si>
  <si>
    <t>รหัส R</t>
  </si>
  <si>
    <t>ชื่อตัวชี้วัด</t>
  </si>
  <si>
    <t>เป้าหมาย</t>
  </si>
  <si>
    <t>นน.คะแนน</t>
  </si>
  <si>
    <t>กลุ่มงานที่รับผิดชอบ</t>
  </si>
  <si>
    <t>ผลงาน</t>
  </si>
  <si>
    <t>อัตรา</t>
  </si>
  <si>
    <t>ส่งเสริมสุขภาพ</t>
  </si>
  <si>
    <t>เด็กไทยมีการเจริญเติบโตและพัฒนาการสมวัย</t>
  </si>
  <si>
    <t xml:space="preserve">ร้อยละเด็กอายุ 0-5 ปี สูงดีสมส่วน   </t>
  </si>
  <si>
    <t>ร้อยละของเด็กปฐมวัยมีพัฒนาการสมวัย</t>
  </si>
  <si>
    <t>ระดับความสำเร็จ รพ.สต./PCU มีการบันทึกข้อมูล เด็ก 0-5 ปี ที่มีพัฒนาการสงสัยล่าช้าหลังได้รับการส่งเสริม/กระตุ้น (DSPM ครั้งที่ 2) ด้วยรหัสแยกรายด้าน เพื่อส่งต่อเข้าระบบ TEDA4I</t>
  </si>
  <si>
    <t>ความสำเร็จระดับ 5</t>
  </si>
  <si>
    <t>NCD</t>
  </si>
  <si>
    <t>ควบคุมโรคติดต่อ</t>
  </si>
  <si>
    <t>คบส.</t>
  </si>
  <si>
    <t>อนามัยสิ่งแวดล้อม</t>
  </si>
  <si>
    <t>ระดับความสำเร็จในการดำเนินงานส่งเสริมป้องกันทันตสุขภาพตามกลุ่มวัย</t>
  </si>
  <si>
    <t>ทันตสาธารณสุข</t>
  </si>
  <si>
    <t>บริหารทรัพยากรบุคคล</t>
  </si>
  <si>
    <t>กฎหมาย</t>
  </si>
  <si>
    <t>ประกันสุขภาพ</t>
  </si>
  <si>
    <t>ระดับความสำเร็จในการดำเนินงานวิจัย/R2R/นวัตกรรม  หรือเทคโนโลยีสุขภาพที่คิดค้นใหม่หรือที่พัฒนาต่อยอด หน่วยงานระดับอำเภอ</t>
  </si>
  <si>
    <t>คะแนน Ranking</t>
  </si>
  <si>
    <t>รวมคะแนน</t>
  </si>
  <si>
    <t xml:space="preserve">การป้องกันการตายมารดาไทยของหน่วยบริการ </t>
  </si>
  <si>
    <t>R 1.1</t>
  </si>
  <si>
    <t>R 2.2</t>
  </si>
  <si>
    <t xml:space="preserve"> ระดับความสำเร็จของหญิงตั้งครรภ์ได้รับการฝากครรภ์คุณภาพ</t>
  </si>
  <si>
    <t>R ย่อย</t>
  </si>
  <si>
    <t>R 1</t>
  </si>
  <si>
    <t>R 2</t>
  </si>
  <si>
    <t>R 2.1</t>
  </si>
  <si>
    <t xml:space="preserve">ร้อยละเด็กปฐมวัยได้รับการเฝ้าระวังภาวะโภชนาการ ชั่งน้ำหนักวัดความยาว/ส่วนสูง   </t>
  </si>
  <si>
    <t>≥ 66 %</t>
  </si>
  <si>
    <t xml:space="preserve">ร้อยละเด็กอายุ 6-12 เดือน ได้รับการเฝ้าระวังภาวะโลหิตจางจากการขาดธาตุเหล็กโดยการตรวจ Hct </t>
  </si>
  <si>
    <t>≥ 90 %</t>
  </si>
  <si>
    <t xml:space="preserve"> R 2.3 </t>
  </si>
  <si>
    <t xml:space="preserve">ร้อยละเด็กปฐมวัยได้รับการคัดกรองพัฒนาการ </t>
  </si>
  <si>
    <t xml:space="preserve"> R 2.4 </t>
  </si>
  <si>
    <t xml:space="preserve"> R 2.5 </t>
  </si>
  <si>
    <t xml:space="preserve"> R 2.6 </t>
  </si>
  <si>
    <t>R 3</t>
  </si>
  <si>
    <t>R 5</t>
  </si>
  <si>
    <t>ระดับความสำเร็จของการดำเนินงานส่งเสริมเด็กอายุ 
6-14 ปี สูงดีสมส่วน</t>
  </si>
  <si>
    <t>R 4</t>
  </si>
  <si>
    <t xml:space="preserve">ระดับความสำเร็จของการขับเคลื่อนโครงการ โรงเรียนต้นแบบบูรณาการความร่วมมือ ครู หมอ พ่อแม่ /โรงเรียนส่งเสริมสุขภาพมาตรฐานสากล </t>
  </si>
  <si>
    <t>ระดับการขับเคลื่อนการดำเนินงานอำเภออนามัยเจริญพันธุ์และคลีนิกให้คำปรึกษาที่เป็นมิตรกับวัยรุ่น</t>
  </si>
  <si>
    <t>R 6</t>
  </si>
  <si>
    <t>ร้อยละของผู้สูงอายุที่ไม่มีภาวะพึ่งพิง</t>
  </si>
  <si>
    <t>R 7</t>
  </si>
  <si>
    <t>R 59</t>
  </si>
  <si>
    <t>ระดับความสำเร็จของโรงพยาบาลที่มีคลินิกผู้สูงอายุ
ผ่านเกณฑ์คุณภาพการบริการ</t>
  </si>
  <si>
    <t>R 8</t>
  </si>
  <si>
    <t>R 8.1</t>
  </si>
  <si>
    <t>การคัดกรองภาวะเสี่ยงผู้สูงอายุ และการได้การดูแลรักษาอย่างไร้รอยต่อ</t>
  </si>
  <si>
    <t>ร้อยละของผู้สูงอายุที่ผ่านการคัดกรอง พบว่าเสี่ยงต่อการเกิดภาวะสมองเสื่อมและได้รับการดูแลรักษาในคลินิกผู้สูงอายุ</t>
  </si>
  <si>
    <t>≥ 50 %</t>
  </si>
  <si>
    <t>R 8.2</t>
  </si>
  <si>
    <t xml:space="preserve">ร้อยละของผู้สูงอายุที่ผ่านการคัดกรอง พบว่าเสี่ยงต่อการเกิดภาวะหกล้มและได้รับการดูแลรักษาในคลินิกผู้สูงอายุ </t>
  </si>
  <si>
    <t>≥ 60 %</t>
  </si>
  <si>
    <t>R 9</t>
  </si>
  <si>
    <t>การดำเนินงานกระตุ้นเด็กพัฒนาการล่าช้า ด้วยเครื่องมือมาตรฐาน (TEDA4I)</t>
  </si>
  <si>
    <t>R 10</t>
  </si>
  <si>
    <t>R 20</t>
  </si>
  <si>
    <t>R 30</t>
  </si>
  <si>
    <t>ระดับความสำเร็จในการเข้าถึงบริการโรคสมาธิสั้นในเด็ก 6-15 ปี</t>
  </si>
  <si>
    <t>R 11</t>
  </si>
  <si>
    <t>R 22</t>
  </si>
  <si>
    <t>ร้อยละการเข้าถึงบริการของผู้ป่วยออทิสติก
ในเด็ก 2-5 ปี</t>
  </si>
  <si>
    <t>≥ 52 %</t>
  </si>
  <si>
    <t>R 12</t>
  </si>
  <si>
    <t>ผลสำเร็จของการป้องกันการเสียชีวิต
จากการจมน้ำของเด็กอายุต่ำกว่า 15 ปี</t>
  </si>
  <si>
    <t>R 13</t>
  </si>
  <si>
    <t>ประสิทธิภาพการดำเนินงาน EOC</t>
  </si>
  <si>
    <t>R 13.1</t>
  </si>
  <si>
    <t>R 14.2</t>
  </si>
  <si>
    <t xml:space="preserve">ระดับความสำเร็จในการจัดการภาวะฉุกเฉินทางสาธารณสุขของหน่วยงานระดับอำเภอ </t>
  </si>
  <si>
    <t>R 13.2</t>
  </si>
  <si>
    <t xml:space="preserve"> ร้อยละหมู่บ้าน/ชุมชน ที่ควบคุมโรคการระบาดของโรคไข้เลือดออกได้ไม่เกิน  28 วัน (2 Generation)</t>
  </si>
  <si>
    <t>เกิดการระบาดซ้ำ (2 Generation)
&lt; 10%</t>
  </si>
  <si>
    <t>R 14</t>
  </si>
  <si>
    <t>การดำเนินงานควบคุมโรค OVCCA</t>
  </si>
  <si>
    <t>R 14.1</t>
  </si>
  <si>
    <t>R 14.3</t>
  </si>
  <si>
    <t xml:space="preserve"> ร้อยละของประชาชนกลุ่มเสี่ยงอายุ 15 ปีขึ้นไป ได้รับการตรวจคัดกรองโรคพยาธิใบไม้ตับ</t>
  </si>
  <si>
    <t xml:space="preserve"> ร้อยละของประชาชนกลุ่มเสี่ยงอายุ 15 ปีขึ้นไป ที่ได้รับการตรวจคัดกรองโรคพยาธิใบไม้ตับได้เข้าโปรแกรมการสร้างเสริมความรอบรู้ด้านสุขภาพ (Health Literacy) ในการป้องกันโรคพยาธิใบไม้ตับและมะเร็งท่อน้ำดี </t>
  </si>
  <si>
    <t>ระดับความสำเร็จของอำเภอมีองค์กรปกครองส่วนท้องถิ่นต้นแบบในการบริหารจัดการสิ่งปฏิกูลแบบครบวงจร</t>
  </si>
  <si>
    <t>R 15</t>
  </si>
  <si>
    <t>R 25</t>
  </si>
  <si>
    <t>R 35</t>
  </si>
  <si>
    <t>ความครอบคลุมการได้รับวัคซีนเด็กอายุครบ 1 ปี</t>
  </si>
  <si>
    <t>R 15.1</t>
  </si>
  <si>
    <t xml:space="preserve">วัคซีนโปลิโอชนิดฉีด (IPV) </t>
  </si>
  <si>
    <t>&gt;90%</t>
  </si>
  <si>
    <t>R 15.2</t>
  </si>
  <si>
    <t xml:space="preserve">วัคซีนโปลิโอชนิดหยอด(OPV3)  </t>
  </si>
  <si>
    <t>R 15.3</t>
  </si>
  <si>
    <t xml:space="preserve">วัคซีนหัด,คางทูม,หัดเยอรมัน (MMR1) </t>
  </si>
  <si>
    <t>&gt;95%</t>
  </si>
  <si>
    <t>R 16</t>
  </si>
  <si>
    <t xml:space="preserve">คุณภาพการรายงานโรคติดต่อที่ต้องเฝ้าระวัง 
(รง.506) (ตามพระราชบัญญัติโรคติดต่อ พ.ศ. 2558)
</t>
  </si>
  <si>
    <t>R 17</t>
  </si>
  <si>
    <t>ร้อยละของสถานที่จำหน่ายอาหารผ่านเกณฑ์มาตรฐานตามกฎหมายกำหนด</t>
  </si>
  <si>
    <t>R 18</t>
  </si>
  <si>
    <t>R 58</t>
  </si>
  <si>
    <t>R 38</t>
  </si>
  <si>
    <t xml:space="preserve">ระดับความสำเร็จของการดำเนินงานคุ้มครองผู้บริโภคแบบบูรณาการภายใต้กลไกภาคีเครือข่าย 4 อ. และ บวร.ร. </t>
  </si>
  <si>
    <t>R 19</t>
  </si>
  <si>
    <t>ระดับความสำเร็จของการพัฒนากลไกการดำเนินงานคุ้มครองผู้บริโภคด้านผลิตภัณฑ์และบริการสุขภาพ</t>
  </si>
  <si>
    <t xml:space="preserve">ระดับความสำเร็จของการดำเนินงาน
ความปลอดภัยด้านอาหาร     </t>
  </si>
  <si>
    <t>R 21</t>
  </si>
  <si>
    <t>R 41</t>
  </si>
  <si>
    <t>R 60</t>
  </si>
  <si>
    <t>ระดับความสำเร็จการดำเนินงาน นโยบายเมืองสุขภาพดี Healthy City</t>
  </si>
  <si>
    <t>R 22.1</t>
  </si>
  <si>
    <t xml:space="preserve">การพัฒนาสถานบริการสุขภาพตามมาตรฐาน EMS (Environment Modernized Smart Service) </t>
  </si>
  <si>
    <t xml:space="preserve">ร้อยละของโรงพยาบาลที่พัฒนาอนามัยสิ่งแวดล้อมได้ตามเกณฑ์ GREEN&amp;CLEAN Hospital Challenge (ระดับมาตรฐานขึ้นไป) </t>
  </si>
  <si>
    <t>R 22.2</t>
  </si>
  <si>
    <t xml:space="preserve">ร้อยละของโรงพยาบาลส่งเสริมสุขภาพตำบลที่พัฒนาอนามัยสิ่งแวดล้อมได้ตามเกณฑ์  GREEN&amp;CLEAN Sub-district Health Promoting Hospital (ระดับมาตรฐานขึ้นไป)          </t>
  </si>
  <si>
    <t>≥ 96.75 %</t>
  </si>
  <si>
    <t>R 23</t>
  </si>
  <si>
    <t xml:space="preserve">ระดับความสำเร็จของหน่วยบริการปฐมภูมิและเครือข่ายหน่วยบริการปฐมภูมิตามเกณฑ์คุณภาพมาตรฐานบริการสุขภาพปฐมภูมิ
</t>
  </si>
  <si>
    <t>R 24</t>
  </si>
  <si>
    <t>ระดับความสำเร็จของการดำเนินงาน Health Station</t>
  </si>
  <si>
    <t>ระดับความสำเร็จของชุมชนมีการดำเนินการจัดการสุขภาพที่เหมาะสมกับประชาชน</t>
  </si>
  <si>
    <t>R 26</t>
  </si>
  <si>
    <t>ระดับความสำเร็จในการให้การรักษาผู้ป่วย STEMI ได้ตามเกณฑ์มาตรฐานเวลาที่กำหนด</t>
  </si>
  <si>
    <t>R 27</t>
  </si>
  <si>
    <t>ระดับความสำเร็จของผู้ป่วย  Intermediate Care ได้รับบริการฟื้นฟูสภาพระยะกลางและติดตามจนครบ 6 เดือนหรือจน Bartel index=20ก่อนครบ 6 เดือน</t>
  </si>
  <si>
    <t>R 28</t>
  </si>
  <si>
    <t>ระดับความสำเร็จของโรงพยาบาลสังกัดกระทรวงสาธารณสุขมีคุณภาพมาตรฐานผ่านการรับรอง HA ขั้น 3</t>
  </si>
  <si>
    <t>R 29</t>
  </si>
  <si>
    <t>ความสำเร็จในการดำเนินงานดูแลผู้ป่วยโรคเบาหวานให้เข้าสู่ระยะสงบ (Diabetes Remission)</t>
  </si>
  <si>
    <t xml:space="preserve">ความสำเร็จการคัดกรองมะเร็งตับและท่อน้ำดี ด้วยวิธีการตรวจอัลตร้าซาวด์ </t>
  </si>
  <si>
    <t>R 31</t>
  </si>
  <si>
    <t>ระดับความสำเร็จการตรวจคัดกรองมะเร็งปากมดลูกในสตรีอายุ 30-60 ปี ภายใน 5 ปี (เริ่มสะสม ปีงบประมาณ 63-67)</t>
  </si>
  <si>
    <t>R 32</t>
  </si>
  <si>
    <t xml:space="preserve">ระดับความสำเร็จการคัดกรองโรคมะเร็งลำไส้ใหญ่และไส้ตรงด้วย FIT Test ในประชาชนกลุ่มเป้าหมายอายุ 50-70 ปี </t>
  </si>
  <si>
    <t>R 33</t>
  </si>
  <si>
    <t>ความสำเร็จในการดูแลผู้ป่วยประคับประคองอย่างมีคุณภาพ</t>
  </si>
  <si>
    <t>R 34</t>
  </si>
  <si>
    <t>ความสำเร็จในการดำเนินงานดูแลผู้ป่วย
ต้อกระจกชนิดบอด (Blinding Cataract)</t>
  </si>
  <si>
    <t>ระดับความสำเร็จในการดำเนินงานป้องกัน
การฆ่าตัวตาย</t>
  </si>
  <si>
    <t>R 36</t>
  </si>
  <si>
    <t>ร้อยละของผู้ป่วยโรคซึมเศร้าหายทุเลา (Remission)</t>
  </si>
  <si>
    <t>≥ 55%</t>
  </si>
  <si>
    <t>R 37</t>
  </si>
  <si>
    <t>ความสำเร็จการบำบัดรักษาและติดตามเยี่ยมผู้ติดยาเสพติด</t>
  </si>
  <si>
    <t>ผลสำเร็จของการดำเนินงานอำเภอ TO BE NUMBER ONE ในระดับอำเภอ</t>
  </si>
  <si>
    <t>R 39</t>
  </si>
  <si>
    <t>การดำเนินงานควบคุมเครื่องดื่มแอลกอฮอล์และผลิตภัณฑ์ยาสูบ</t>
  </si>
  <si>
    <t>R 40</t>
  </si>
  <si>
    <t>ระดับความสำเร็จของการจัดการเรื่อง Care D+ Team</t>
  </si>
  <si>
    <t>R 41.1</t>
  </si>
  <si>
    <t>ระดับความสำเร็จการควบคุมป้องกันรักษาโรควัณโรค</t>
  </si>
  <si>
    <t>อัตราความสำเร็จการรักษาผู้ป่วยวัณโรคปอดรายใหม่</t>
  </si>
  <si>
    <t>R 41.2</t>
  </si>
  <si>
    <t>อัตราความครอบคลุมการขึ้นทะเบียนของผู้ป่วยวัณโรครายใหม่และกลับเป็นซ้ำ</t>
  </si>
  <si>
    <t>R 41.3</t>
  </si>
  <si>
    <t>อัตราการขาดยาผู้ป่วยวัณโรคปอดรายใหม่</t>
  </si>
  <si>
    <t>&lt; 1%</t>
  </si>
  <si>
    <t>R 41.4</t>
  </si>
  <si>
    <t>อัตราตายผู้ป่วยวัณโรคปอดรายใหม่</t>
  </si>
  <si>
    <t>&lt; 5%</t>
  </si>
  <si>
    <t>R 41.5</t>
  </si>
  <si>
    <t>อัตราการคัดกรองเพื่อค้นหาผู้ป่วยวัณโรครายใหม่ในกลุ่มเสี่ยงโดยวิธีถ่ายภาพรังสีทรวงอก</t>
  </si>
  <si>
    <t>R 41.6</t>
  </si>
  <si>
    <t xml:space="preserve">ร้อยละการส่งตรวจ Molecular (X-pert) ในกลุ่มปอดผิดปกติเข้าได้กับวัณโรค ที่มีผลตรวจเสมหะเป็นลบ </t>
  </si>
  <si>
    <t>R 41.7</t>
  </si>
  <si>
    <t>ร้อยละการ admitted ของผู้ป่วยวัณโรคที่มารับบริการที่ห้องฉุกเฉินด้วยภาวะฉุกเฉิน</t>
  </si>
  <si>
    <t>R 42</t>
  </si>
  <si>
    <t xml:space="preserve">ร้อยละของผู้ติดเชื้อเอชไอวีรู้สถานะการติดเชื้อฯ ของตนเองและได้รับการรักษาด้วยยาต้านไวรัส </t>
  </si>
  <si>
    <t>R 43</t>
  </si>
  <si>
    <t>R 44</t>
  </si>
  <si>
    <t>ระดับความสำเร็จในการพัฒนาคุณภาพบริการทางทันตสาธารณสุข</t>
  </si>
  <si>
    <t>R 45</t>
  </si>
  <si>
    <t xml:space="preserve">(ระดับความสำเร็จ) ร้อยละของประชาชนที่มารับบริการในระดับปฐมภูมิที่ได้รับการรักษาด้วยการแพทย์แผนไทยและการแพทย์ทางเลือก </t>
  </si>
  <si>
    <t>ความสำเร็จระดับ 5
(40%)</t>
  </si>
  <si>
    <t>R 46</t>
  </si>
  <si>
    <t xml:space="preserve">(ระดับความสำเร็จ) ร้อยละของจำนวนผู้ป่วยที่มีการวินิจฉัยโรคหลอดเลือดสมอง อัมพฤกษ์ อัมพาต ระยะกลาง (Intermediate Care) ที่ได้รับการดูแลด้วยการแพทย์แผนไทยและการแพทย์ทางเลือกเพิ่มขึ้น </t>
  </si>
  <si>
    <t>ความสำเร็จระดับ 5
(เพิ่มขึ้น 4%)</t>
  </si>
  <si>
    <t>R 47</t>
  </si>
  <si>
    <t>การพัฒนางาน RDU โรงพยาบาลและชุมชน</t>
  </si>
  <si>
    <t>R 47.1</t>
  </si>
  <si>
    <t>ระดับความสำเร็จของการดำเนินงานมาตรฐานความปลอดภัยด้านยาและเวชภัณฑ์มิใช่ยาที่มีประสิทธิภาพ ประหยัด สมเหตุผลและโปร่งใส</t>
  </si>
  <si>
    <t>R 47.2</t>
  </si>
  <si>
    <t>ระดับความสำเร็จของการดำเนินงานการใช้ยาอย่างสมเหตุผลในชุมชน (RDU community)</t>
  </si>
  <si>
    <t>R 48</t>
  </si>
  <si>
    <t>การจัดบริการการแพทย์ฉุกเฉิน</t>
  </si>
  <si>
    <t>R 48.1</t>
  </si>
  <si>
    <t>ความสำเร็จการจัดบริการการแพทย์ฉุกเฉิน</t>
  </si>
  <si>
    <t>R 48.2</t>
  </si>
  <si>
    <t>ระดับความสำเร็จของการพัฒนา เพื่อลดอัตราการเสียชีวิตของผู้ป่วยวิกฤตฉุกเฉิน (triage level 1) ภายใน 24 ชั่วโมง ในโรงพยาบาลทุกระดับ (ทั้งที่ ER และ Admit)</t>
  </si>
  <si>
    <t>R 49</t>
  </si>
  <si>
    <t>ระดับความสำเร็จของการดำเนินงานองค์กรแห่งความสุขที่มีคุณภาพและเป็นต้นแบบ</t>
  </si>
  <si>
    <t>R 50</t>
  </si>
  <si>
    <t>บุคลากร (หน่วยบริหาร/บริการ) ได้รับการพัฒนาศักยภาพสอดคล้องกับนโยบายและทิศทางขององค์กร</t>
  </si>
  <si>
    <t>R 51</t>
  </si>
  <si>
    <t>ระดับความสำเร็จการดำเนินงานหน่วยงานที่เป็นองค์กรสมรรถนะสูง กระทรวงสาธารณสุข MoPH-4T</t>
  </si>
  <si>
    <t>R 52</t>
  </si>
  <si>
    <t>ระดับความสำเร็จการประเมินการตรวจสอบและประเมินผลระบบควบคุมภายในหน่วยงานสังกัดสำนักงานสาธารณสุขจังหวัดอุบลราชธานี ปีงบประมาณ 2567</t>
  </si>
  <si>
    <t>R 53</t>
  </si>
  <si>
    <t>ระดับความสำเร็จหน่วยงานในสังกัดสำนักงานสาธารณสุขจังหวัดอุบลราชธานี ผ่านเกณฑ์การประเมิน ITA ปีงบประมาณ 2567</t>
  </si>
  <si>
    <t>R 54</t>
  </si>
  <si>
    <t>ระดับความสำเร็จการดำเนินงานตามนโยบาย One Health  เครือข่ายบริการสุขภาพอำเภอปี2567</t>
  </si>
  <si>
    <t>R 55</t>
  </si>
  <si>
    <t>ระดับความสำเร็จการดำเนินงานบัตรประชาชนใบเดียวรักษาทุกที่</t>
  </si>
  <si>
    <t>R 56</t>
  </si>
  <si>
    <t>ระดับความสำเร็จการดำเนินงาน HAIT  ของโรงพยาบาล ปี 2567</t>
  </si>
  <si>
    <t>R 57</t>
  </si>
  <si>
    <t>ระดับความสำเร็จการดำเนินงาน โรงพยาบาลอัจฉริยะ Smart Hospital</t>
  </si>
  <si>
    <t>ระดับความสำเร็จการพัฒนาคุณภาพบัญชี(AC) เครือข่ายบริการสุขภาพระดับอำเภอ ปีงบประมาณ 2567</t>
  </si>
  <si>
    <t>ระดับความสำเร็จของหน่วยบริการที่ประสบภาวะวิกฤตทางการเงินไม่มีหน่วยบริการที่ประสบภาวะวิกฤตทางการเงิน ระดับ 4-7</t>
  </si>
  <si>
    <t>ระดับความสำเร็จของอำเภอมีการบริหารจัดการ
ด้านแผนอย่างมีประสิทธิภาพ ปี 2567</t>
  </si>
  <si>
    <t>R 61</t>
  </si>
  <si>
    <t>ร้อยละการบริหารจัดการงบค่าเสื่อม ปีงบประมาณ 2567</t>
  </si>
  <si>
    <t>R 62</t>
  </si>
  <si>
    <t>พัฒนาคุณภาพและรูปแบบบริการ</t>
  </si>
  <si>
    <t>แพทย์แผนไทย</t>
  </si>
  <si>
    <t>บริหาร(การเงิน)</t>
  </si>
  <si>
    <t>ยุทธศาสตร์</t>
  </si>
  <si>
    <r>
      <t xml:space="preserve">       </t>
    </r>
    <r>
      <rPr>
        <b/>
        <sz val="14"/>
        <color theme="1"/>
        <rFont val="TH SarabunPSK"/>
        <family val="2"/>
      </rPr>
      <t>สรุปตัวชี้วัด Ranking ประจำปีงบประมาณ 2567  สำนักงานสาธารณสุขจังหวัดอุบลราชธานี</t>
    </r>
  </si>
  <si>
    <t>สสม.</t>
  </si>
  <si>
    <t>ระดับ5</t>
  </si>
  <si>
    <t>เครือข่ายอำเภอ</t>
  </si>
  <si>
    <t>ประเภท</t>
  </si>
  <si>
    <t>ลำดับ</t>
  </si>
  <si>
    <t>คะแนนดิบ</t>
  </si>
  <si>
    <t>ปรับ %</t>
  </si>
  <si>
    <t>ตัวหาร</t>
  </si>
  <si>
    <t>เมือง</t>
  </si>
  <si>
    <t>ม่วงสามสิบ</t>
  </si>
  <si>
    <t>เขื่องใน</t>
  </si>
  <si>
    <t>ดอนมดแดง</t>
  </si>
  <si>
    <t>ตาลสุม</t>
  </si>
  <si>
    <t>เหล่าเสือโก้ก</t>
  </si>
  <si>
    <t>ตระการพืชผล</t>
  </si>
  <si>
    <t>เขมราฐ</t>
  </si>
  <si>
    <t>นาตาล</t>
  </si>
  <si>
    <t>โพธิ์ไทร</t>
  </si>
  <si>
    <t>กุดข้าวปุ้น</t>
  </si>
  <si>
    <t>ศรีเมืองใหม่</t>
  </si>
  <si>
    <t>วารินชำราบ</t>
  </si>
  <si>
    <t>พิบูลมังสาหาร</t>
  </si>
  <si>
    <t>โขงเจียม</t>
  </si>
  <si>
    <t>สิรินธร</t>
  </si>
  <si>
    <t>สำโรง</t>
  </si>
  <si>
    <t>สว่างวีระวงศ์</t>
  </si>
  <si>
    <t>นาเยีย</t>
  </si>
  <si>
    <t>เดชอุดม</t>
  </si>
  <si>
    <t>ทุ่งศรีอุดม</t>
  </si>
  <si>
    <t>น้ำยืน</t>
  </si>
  <si>
    <t>น้ำขุ่น</t>
  </si>
  <si>
    <t>นาจะหลวย</t>
  </si>
  <si>
    <t>บุณฑริก</t>
  </si>
  <si>
    <t>พิสัย</t>
  </si>
  <si>
    <t>Max=81.91</t>
  </si>
  <si>
    <t>Min=75.44</t>
  </si>
  <si>
    <t>อันตรภาคชั้น 3 ระดับ</t>
  </si>
  <si>
    <t>A+ = (81.94 - 79.78)</t>
  </si>
  <si>
    <t>A   = (79.77 - 77.61)</t>
  </si>
  <si>
    <t>B+ = (77.60 - 75.44)</t>
  </si>
  <si>
    <t>A+</t>
  </si>
  <si>
    <t>A</t>
  </si>
  <si>
    <t>B+</t>
  </si>
  <si>
    <t>A+ =(81.62-79.47)</t>
  </si>
  <si>
    <t>A=   (79.46-77.31)</t>
  </si>
  <si>
    <t>B+= (77.30-75.15)</t>
  </si>
  <si>
    <t>75.433-75.290</t>
  </si>
  <si>
    <t>75.577-75.434</t>
  </si>
  <si>
    <t>75.721-75.578</t>
  </si>
  <si>
    <t>พิสัย=0.43</t>
  </si>
  <si>
    <t>ระยะห่างอันตรภาคชั้น = 0.143</t>
  </si>
  <si>
    <t>อันตรภาคชั้น 3 ระดับ=2.15</t>
  </si>
  <si>
    <t>พิสัย=5.25</t>
  </si>
  <si>
    <t>อันตรภาคชั้น 3 ระดับ=1.75</t>
  </si>
  <si>
    <t>(80.99-79.24)</t>
  </si>
  <si>
    <t>(79.23-77.48)</t>
  </si>
  <si>
    <t>(77.47-75.72)</t>
  </si>
  <si>
    <t>ไม่ประเมินข้อนี้</t>
  </si>
  <si>
    <t xml:space="preserve">                                                           สว่างวีระวงศ์</t>
  </si>
  <si>
    <t>ไม่ประเมิน</t>
  </si>
  <si>
    <t>ตัวหาร 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</si>
</sst>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1"/>
      <color theme="1"/>
      <name val="Tahoma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/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rgb="FFC00000"/>
      </bottom>
      <diagonal/>
    </border>
    <border>
      <left/>
      <right style="medium">
        <color indexed="64"/>
      </right>
      <top style="medium">
        <color indexed="64"/>
      </top>
      <bottom style="thick">
        <color rgb="FFC00000"/>
      </bottom>
      <diagonal/>
    </border>
    <border>
      <left style="thin">
        <color theme="1"/>
      </left>
      <right style="thin">
        <color theme="1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thin">
        <color theme="1"/>
      </right>
      <top/>
      <bottom style="thick">
        <color rgb="FFC00000"/>
      </bottom>
      <diagonal/>
    </border>
    <border>
      <left style="thin">
        <color theme="1"/>
      </left>
      <right style="thin">
        <color theme="1"/>
      </right>
      <top/>
      <bottom style="thick">
        <color rgb="FFC00000"/>
      </bottom>
      <diagonal/>
    </border>
    <border>
      <left style="thin">
        <color theme="1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thin">
        <color theme="1"/>
      </right>
      <top style="thick">
        <color rgb="FFC00000"/>
      </top>
      <bottom style="thick">
        <color rgb="FFC00000"/>
      </bottom>
      <diagonal/>
    </border>
    <border>
      <left style="thin">
        <color theme="1"/>
      </left>
      <right/>
      <top style="thick">
        <color rgb="FFC00000"/>
      </top>
      <bottom style="thick">
        <color rgb="FFC00000"/>
      </bottom>
      <diagonal/>
    </border>
    <border>
      <left style="thin">
        <color theme="1"/>
      </left>
      <right style="medium">
        <color indexed="64"/>
      </right>
      <top/>
      <bottom style="thick">
        <color rgb="FFC00000"/>
      </bottom>
      <diagonal/>
    </border>
    <border>
      <left style="thin">
        <color theme="1"/>
      </left>
      <right style="thin">
        <color theme="1"/>
      </right>
      <top style="thick">
        <color rgb="FFC00000"/>
      </top>
      <bottom style="dotted">
        <color theme="1"/>
      </bottom>
      <diagonal/>
    </border>
    <border>
      <left style="thin">
        <color theme="1"/>
      </left>
      <right/>
      <top/>
      <bottom style="thick">
        <color rgb="FFC00000"/>
      </bottom>
      <diagonal/>
    </border>
    <border>
      <left style="thin">
        <color theme="1"/>
      </left>
      <right/>
      <top style="thick">
        <color rgb="FFC00000"/>
      </top>
      <bottom style="dotted">
        <color theme="1"/>
      </bottom>
      <diagonal/>
    </border>
    <border>
      <left style="medium">
        <color indexed="64"/>
      </left>
      <right style="thin">
        <color theme="1"/>
      </right>
      <top style="thick">
        <color rgb="FFC00000"/>
      </top>
      <bottom style="dotted">
        <color theme="1"/>
      </bottom>
      <diagonal/>
    </border>
    <border>
      <left style="thin">
        <color theme="1"/>
      </left>
      <right style="medium">
        <color indexed="64"/>
      </right>
      <top style="thick">
        <color rgb="FFC00000"/>
      </top>
      <bottom style="dotted">
        <color theme="1"/>
      </bottom>
      <diagonal/>
    </border>
    <border>
      <left style="thin">
        <color theme="1"/>
      </left>
      <right style="medium">
        <color indexed="64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medium">
        <color indexed="64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/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/>
      <bottom style="dotted">
        <color theme="1"/>
      </bottom>
      <diagonal/>
    </border>
    <border>
      <left style="medium">
        <color indexed="64"/>
      </left>
      <right style="thin">
        <color theme="1"/>
      </right>
      <top style="dotted">
        <color indexed="64"/>
      </top>
      <bottom style="dotted">
        <color indexed="64"/>
      </bottom>
      <diagonal/>
    </border>
    <border>
      <left style="thin">
        <color theme="1"/>
      </left>
      <right style="thin">
        <color theme="1"/>
      </right>
      <top style="dotted">
        <color indexed="64"/>
      </top>
      <bottom style="dotted">
        <color indexed="64"/>
      </bottom>
      <diagonal/>
    </border>
    <border>
      <left style="thin">
        <color theme="1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theme="1"/>
      </right>
      <top style="thick">
        <color rgb="FFC00000"/>
      </top>
      <bottom style="dotted">
        <color indexed="64"/>
      </bottom>
      <diagonal/>
    </border>
    <border>
      <left style="thin">
        <color theme="1"/>
      </left>
      <right style="thin">
        <color theme="1"/>
      </right>
      <top style="thick">
        <color rgb="FFC00000"/>
      </top>
      <bottom style="dotted">
        <color indexed="64"/>
      </bottom>
      <diagonal/>
    </border>
    <border>
      <left style="thin">
        <color theme="1"/>
      </left>
      <right style="medium">
        <color indexed="64"/>
      </right>
      <top style="thick">
        <color rgb="FFC00000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3" borderId="0" xfId="0" applyFont="1" applyFill="1" applyAlignment="1">
      <alignment horizontal="center"/>
    </xf>
    <xf numFmtId="0" fontId="3" fillId="6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7" borderId="18" xfId="0" applyFont="1" applyFill="1" applyBorder="1" applyAlignment="1">
      <alignment horizontal="center" vertical="top"/>
    </xf>
    <xf numFmtId="0" fontId="3" fillId="0" borderId="18" xfId="1" applyFont="1" applyFill="1" applyBorder="1" applyAlignment="1">
      <alignment horizontal="left" vertical="top" wrapText="1"/>
    </xf>
    <xf numFmtId="0" fontId="3" fillId="0" borderId="18" xfId="1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4" fillId="7" borderId="13" xfId="0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left" vertical="top" wrapText="1"/>
    </xf>
    <xf numFmtId="0" fontId="3" fillId="0" borderId="13" xfId="1" applyFont="1" applyFill="1" applyBorder="1" applyAlignment="1">
      <alignment vertical="top" wrapText="1"/>
    </xf>
    <xf numFmtId="0" fontId="3" fillId="0" borderId="13" xfId="1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vertical="top"/>
    </xf>
    <xf numFmtId="0" fontId="3" fillId="0" borderId="18" xfId="1" applyFont="1" applyFill="1" applyBorder="1" applyAlignment="1">
      <alignment vertical="top" wrapText="1"/>
    </xf>
    <xf numFmtId="0" fontId="4" fillId="7" borderId="24" xfId="0" applyFont="1" applyFill="1" applyBorder="1" applyAlignment="1">
      <alignment horizontal="center" vertical="top"/>
    </xf>
    <xf numFmtId="0" fontId="3" fillId="0" borderId="24" xfId="1" applyFont="1" applyFill="1" applyBorder="1" applyAlignment="1">
      <alignment vertical="top" wrapText="1"/>
    </xf>
    <xf numFmtId="0" fontId="3" fillId="0" borderId="24" xfId="1" applyFont="1" applyFill="1" applyBorder="1" applyAlignment="1">
      <alignment horizontal="left" vertical="top" wrapText="1"/>
    </xf>
    <xf numFmtId="0" fontId="3" fillId="0" borderId="24" xfId="1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vertical="top"/>
    </xf>
    <xf numFmtId="0" fontId="3" fillId="0" borderId="26" xfId="0" applyFont="1" applyFill="1" applyBorder="1" applyAlignment="1">
      <alignment vertical="top"/>
    </xf>
    <xf numFmtId="9" fontId="3" fillId="0" borderId="24" xfId="1" applyNumberFormat="1" applyFont="1" applyFill="1" applyBorder="1" applyAlignment="1">
      <alignment horizontal="left" vertical="top" wrapText="1"/>
    </xf>
    <xf numFmtId="0" fontId="4" fillId="7" borderId="11" xfId="0" applyFont="1" applyFill="1" applyBorder="1" applyAlignment="1">
      <alignment horizontal="center" vertical="top"/>
    </xf>
    <xf numFmtId="0" fontId="3" fillId="0" borderId="11" xfId="1" applyFont="1" applyFill="1" applyBorder="1" applyAlignment="1">
      <alignment vertical="top" wrapText="1"/>
    </xf>
    <xf numFmtId="0" fontId="3" fillId="0" borderId="11" xfId="1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vertical="top"/>
    </xf>
    <xf numFmtId="0" fontId="3" fillId="0" borderId="11" xfId="2" applyFont="1" applyFill="1" applyBorder="1" applyAlignment="1">
      <alignment vertical="top" wrapText="1"/>
    </xf>
    <xf numFmtId="0" fontId="3" fillId="0" borderId="11" xfId="2" applyFont="1" applyFill="1" applyBorder="1" applyAlignment="1">
      <alignment horizontal="center" vertical="top" wrapText="1"/>
    </xf>
    <xf numFmtId="0" fontId="3" fillId="0" borderId="11" xfId="1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vertical="top"/>
    </xf>
    <xf numFmtId="0" fontId="3" fillId="0" borderId="11" xfId="0" applyFont="1" applyFill="1" applyBorder="1" applyAlignment="1">
      <alignment horizontal="left" vertical="top" wrapText="1"/>
    </xf>
    <xf numFmtId="9" fontId="3" fillId="0" borderId="11" xfId="1" applyNumberFormat="1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vertical="top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18" xfId="0" applyFont="1" applyFill="1" applyBorder="1" applyAlignment="1">
      <alignment vertical="top"/>
    </xf>
    <xf numFmtId="0" fontId="3" fillId="0" borderId="18" xfId="0" applyFont="1" applyFill="1" applyBorder="1" applyAlignment="1">
      <alignment vertical="top" wrapText="1"/>
    </xf>
    <xf numFmtId="0" fontId="3" fillId="0" borderId="18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vertical="top"/>
    </xf>
    <xf numFmtId="0" fontId="3" fillId="0" borderId="13" xfId="0" applyFont="1" applyFill="1" applyBorder="1" applyAlignment="1">
      <alignment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vertical="top"/>
    </xf>
    <xf numFmtId="0" fontId="3" fillId="0" borderId="18" xfId="1" applyFont="1" applyFill="1" applyBorder="1" applyAlignment="1">
      <alignment horizontal="left" vertical="top"/>
    </xf>
    <xf numFmtId="9" fontId="3" fillId="0" borderId="13" xfId="1" applyNumberFormat="1" applyFont="1" applyFill="1" applyBorder="1" applyAlignment="1">
      <alignment horizontal="left" vertical="top" wrapText="1"/>
    </xf>
    <xf numFmtId="0" fontId="3" fillId="0" borderId="27" xfId="1" applyFont="1" applyFill="1" applyBorder="1" applyAlignment="1">
      <alignment horizontal="center" vertical="top" wrapText="1"/>
    </xf>
    <xf numFmtId="9" fontId="3" fillId="0" borderId="18" xfId="1" applyNumberFormat="1" applyFont="1" applyFill="1" applyBorder="1" applyAlignment="1">
      <alignment horizontal="left" vertical="top" wrapText="1"/>
    </xf>
    <xf numFmtId="0" fontId="4" fillId="7" borderId="32" xfId="0" applyFont="1" applyFill="1" applyBorder="1" applyAlignment="1">
      <alignment horizontal="center" vertical="top"/>
    </xf>
    <xf numFmtId="0" fontId="3" fillId="0" borderId="32" xfId="1" applyFont="1" applyFill="1" applyBorder="1" applyAlignment="1">
      <alignment horizontal="left" vertical="top" wrapText="1"/>
    </xf>
    <xf numFmtId="9" fontId="3" fillId="0" borderId="32" xfId="1" applyNumberFormat="1" applyFont="1" applyFill="1" applyBorder="1" applyAlignment="1">
      <alignment horizontal="left" vertical="top" wrapText="1"/>
    </xf>
    <xf numFmtId="0" fontId="3" fillId="0" borderId="32" xfId="1" applyFont="1" applyFill="1" applyBorder="1" applyAlignment="1">
      <alignment horizontal="center" vertical="top" wrapText="1"/>
    </xf>
    <xf numFmtId="0" fontId="3" fillId="0" borderId="33" xfId="0" applyFont="1" applyFill="1" applyBorder="1" applyAlignment="1">
      <alignment vertical="top"/>
    </xf>
    <xf numFmtId="0" fontId="4" fillId="7" borderId="29" xfId="0" applyFont="1" applyFill="1" applyBorder="1" applyAlignment="1">
      <alignment horizontal="center" vertical="top"/>
    </xf>
    <xf numFmtId="0" fontId="3" fillId="0" borderId="29" xfId="1" applyFont="1" applyFill="1" applyBorder="1" applyAlignment="1">
      <alignment horizontal="left" vertical="top" wrapText="1"/>
    </xf>
    <xf numFmtId="9" fontId="3" fillId="0" borderId="29" xfId="1" applyNumberFormat="1" applyFont="1" applyFill="1" applyBorder="1" applyAlignment="1">
      <alignment horizontal="left" vertical="top" wrapText="1"/>
    </xf>
    <xf numFmtId="0" fontId="3" fillId="0" borderId="29" xfId="1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vertical="top"/>
    </xf>
    <xf numFmtId="0" fontId="3" fillId="6" borderId="6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top"/>
    </xf>
    <xf numFmtId="0" fontId="4" fillId="3" borderId="32" xfId="0" applyFont="1" applyFill="1" applyBorder="1" applyAlignment="1">
      <alignment horizontal="center" vertical="top"/>
    </xf>
    <xf numFmtId="0" fontId="4" fillId="3" borderId="29" xfId="0" applyFont="1" applyFill="1" applyBorder="1" applyAlignment="1">
      <alignment horizontal="center" vertical="top"/>
    </xf>
    <xf numFmtId="0" fontId="4" fillId="3" borderId="13" xfId="0" applyFont="1" applyFill="1" applyBorder="1" applyAlignment="1">
      <alignment horizontal="center" vertical="top"/>
    </xf>
    <xf numFmtId="0" fontId="4" fillId="3" borderId="18" xfId="0" applyFont="1" applyFill="1" applyBorder="1" applyAlignment="1">
      <alignment horizontal="center" vertical="top"/>
    </xf>
    <xf numFmtId="0" fontId="4" fillId="3" borderId="24" xfId="0" applyFont="1" applyFill="1" applyBorder="1" applyAlignment="1">
      <alignment horizontal="center" vertical="top"/>
    </xf>
    <xf numFmtId="0" fontId="3" fillId="5" borderId="18" xfId="0" applyFont="1" applyFill="1" applyBorder="1" applyAlignment="1">
      <alignment horizontal="center" vertical="top"/>
    </xf>
    <xf numFmtId="0" fontId="3" fillId="5" borderId="13" xfId="0" applyFont="1" applyFill="1" applyBorder="1" applyAlignment="1">
      <alignment horizontal="center" vertical="top"/>
    </xf>
    <xf numFmtId="0" fontId="3" fillId="5" borderId="24" xfId="0" applyFont="1" applyFill="1" applyBorder="1" applyAlignment="1">
      <alignment horizontal="center" vertical="top"/>
    </xf>
    <xf numFmtId="0" fontId="3" fillId="5" borderId="11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2" fontId="3" fillId="3" borderId="0" xfId="0" applyNumberFormat="1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center" vertical="top"/>
    </xf>
    <xf numFmtId="2" fontId="3" fillId="2" borderId="22" xfId="0" applyNumberFormat="1" applyFont="1" applyFill="1" applyBorder="1" applyAlignment="1">
      <alignment horizontal="center" vertical="top"/>
    </xf>
    <xf numFmtId="187" fontId="3" fillId="0" borderId="12" xfId="4" applyNumberFormat="1" applyFont="1" applyFill="1" applyBorder="1" applyAlignment="1">
      <alignment horizontal="center" vertical="top"/>
    </xf>
    <xf numFmtId="187" fontId="3" fillId="0" borderId="13" xfId="4" applyNumberFormat="1" applyFont="1" applyFill="1" applyBorder="1" applyAlignment="1">
      <alignment horizontal="center" vertical="top"/>
    </xf>
    <xf numFmtId="2" fontId="3" fillId="0" borderId="13" xfId="0" applyNumberFormat="1" applyFont="1" applyFill="1" applyBorder="1" applyAlignment="1">
      <alignment horizontal="center" vertical="top"/>
    </xf>
    <xf numFmtId="2" fontId="3" fillId="2" borderId="17" xfId="0" applyNumberFormat="1" applyFont="1" applyFill="1" applyBorder="1" applyAlignment="1">
      <alignment horizontal="center" vertical="top"/>
    </xf>
    <xf numFmtId="187" fontId="3" fillId="0" borderId="21" xfId="4" applyNumberFormat="1" applyFont="1" applyFill="1" applyBorder="1" applyAlignment="1">
      <alignment horizontal="center" vertical="top"/>
    </xf>
    <xf numFmtId="187" fontId="3" fillId="0" borderId="18" xfId="4" applyNumberFormat="1" applyFont="1" applyFill="1" applyBorder="1" applyAlignment="1">
      <alignment horizontal="center" vertical="top"/>
    </xf>
    <xf numFmtId="2" fontId="3" fillId="0" borderId="18" xfId="0" applyNumberFormat="1" applyFont="1" applyFill="1" applyBorder="1" applyAlignment="1">
      <alignment horizontal="center" vertical="top"/>
    </xf>
    <xf numFmtId="187" fontId="3" fillId="0" borderId="25" xfId="4" applyNumberFormat="1" applyFont="1" applyFill="1" applyBorder="1" applyAlignment="1">
      <alignment horizontal="center" vertical="top"/>
    </xf>
    <xf numFmtId="187" fontId="3" fillId="0" borderId="24" xfId="4" applyNumberFormat="1" applyFont="1" applyFill="1" applyBorder="1" applyAlignment="1">
      <alignment horizontal="center" vertical="top"/>
    </xf>
    <xf numFmtId="2" fontId="3" fillId="0" borderId="24" xfId="0" applyNumberFormat="1" applyFont="1" applyFill="1" applyBorder="1" applyAlignment="1">
      <alignment horizontal="center" vertical="top"/>
    </xf>
    <xf numFmtId="2" fontId="3" fillId="2" borderId="23" xfId="0" applyNumberFormat="1" applyFont="1" applyFill="1" applyBorder="1" applyAlignment="1">
      <alignment horizontal="center" vertical="top"/>
    </xf>
    <xf numFmtId="0" fontId="3" fillId="0" borderId="25" xfId="0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top"/>
    </xf>
    <xf numFmtId="187" fontId="3" fillId="0" borderId="15" xfId="4" applyNumberFormat="1" applyFont="1" applyFill="1" applyBorder="1" applyAlignment="1">
      <alignment horizontal="center" vertical="top"/>
    </xf>
    <xf numFmtId="187" fontId="3" fillId="0" borderId="11" xfId="4" applyNumberFormat="1" applyFont="1" applyFill="1" applyBorder="1" applyAlignment="1">
      <alignment horizontal="center" vertical="top"/>
    </xf>
    <xf numFmtId="2" fontId="3" fillId="0" borderId="11" xfId="0" applyNumberFormat="1" applyFont="1" applyFill="1" applyBorder="1" applyAlignment="1">
      <alignment horizontal="center" vertical="top"/>
    </xf>
    <xf numFmtId="2" fontId="3" fillId="2" borderId="14" xfId="0" applyNumberFormat="1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0" fontId="3" fillId="3" borderId="11" xfId="0" applyFont="1" applyFill="1" applyBorder="1" applyAlignment="1">
      <alignment horizontal="center" vertical="top"/>
    </xf>
    <xf numFmtId="2" fontId="3" fillId="3" borderId="14" xfId="0" applyNumberFormat="1" applyFont="1" applyFill="1" applyBorder="1" applyAlignment="1">
      <alignment horizontal="center" vertical="top"/>
    </xf>
    <xf numFmtId="0" fontId="3" fillId="0" borderId="31" xfId="0" applyFont="1" applyFill="1" applyBorder="1" applyAlignment="1">
      <alignment horizontal="center" vertical="top"/>
    </xf>
    <xf numFmtId="0" fontId="3" fillId="0" borderId="32" xfId="0" applyFont="1" applyFill="1" applyBorder="1" applyAlignment="1">
      <alignment horizontal="center" vertical="top"/>
    </xf>
    <xf numFmtId="0" fontId="3" fillId="5" borderId="32" xfId="0" applyFont="1" applyFill="1" applyBorder="1" applyAlignment="1">
      <alignment horizontal="center" vertical="top"/>
    </xf>
    <xf numFmtId="2" fontId="3" fillId="2" borderId="33" xfId="0" applyNumberFormat="1" applyFont="1" applyFill="1" applyBorder="1" applyAlignment="1">
      <alignment horizontal="center" vertical="top"/>
    </xf>
    <xf numFmtId="0" fontId="3" fillId="0" borderId="28" xfId="0" applyFont="1" applyFill="1" applyBorder="1" applyAlignment="1">
      <alignment horizontal="center" vertical="top"/>
    </xf>
    <xf numFmtId="0" fontId="3" fillId="0" borderId="29" xfId="0" applyFont="1" applyFill="1" applyBorder="1" applyAlignment="1">
      <alignment horizontal="center" vertical="top"/>
    </xf>
    <xf numFmtId="2" fontId="3" fillId="0" borderId="29" xfId="0" applyNumberFormat="1" applyFont="1" applyFill="1" applyBorder="1" applyAlignment="1">
      <alignment horizontal="center" vertical="top"/>
    </xf>
    <xf numFmtId="0" fontId="3" fillId="5" borderId="29" xfId="0" applyFont="1" applyFill="1" applyBorder="1" applyAlignment="1">
      <alignment horizontal="center" vertical="top"/>
    </xf>
    <xf numFmtId="2" fontId="3" fillId="2" borderId="30" xfId="0" applyNumberFormat="1" applyFont="1" applyFill="1" applyBorder="1" applyAlignment="1">
      <alignment horizontal="center" vertical="top"/>
    </xf>
    <xf numFmtId="0" fontId="6" fillId="0" borderId="24" xfId="1" applyFont="1" applyFill="1" applyBorder="1" applyAlignment="1">
      <alignment horizontal="center" vertical="top" wrapText="1"/>
    </xf>
    <xf numFmtId="0" fontId="6" fillId="0" borderId="13" xfId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34" xfId="0" applyBorder="1" applyAlignment="1">
      <alignment horizontal="center"/>
    </xf>
    <xf numFmtId="0" fontId="0" fillId="0" borderId="34" xfId="0" applyBorder="1"/>
    <xf numFmtId="2" fontId="0" fillId="0" borderId="34" xfId="0" applyNumberFormat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7" fillId="9" borderId="34" xfId="0" applyFont="1" applyFill="1" applyBorder="1" applyAlignment="1">
      <alignment horizontal="center"/>
    </xf>
    <xf numFmtId="2" fontId="7" fillId="9" borderId="34" xfId="0" applyNumberFormat="1" applyFont="1" applyFill="1" applyBorder="1" applyAlignment="1">
      <alignment horizontal="center"/>
    </xf>
    <xf numFmtId="0" fontId="0" fillId="9" borderId="0" xfId="0" applyFill="1" applyAlignment="1">
      <alignment horizontal="left"/>
    </xf>
    <xf numFmtId="2" fontId="7" fillId="8" borderId="34" xfId="0" applyNumberFormat="1" applyFont="1" applyFill="1" applyBorder="1" applyAlignment="1">
      <alignment horizontal="center"/>
    </xf>
    <xf numFmtId="2" fontId="7" fillId="10" borderId="34" xfId="0" applyNumberFormat="1" applyFont="1" applyFill="1" applyBorder="1" applyAlignment="1">
      <alignment horizontal="center"/>
    </xf>
    <xf numFmtId="0" fontId="3" fillId="3" borderId="15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3" borderId="0" xfId="0" applyFont="1" applyFill="1" applyAlignment="1">
      <alignment horizontal="center"/>
    </xf>
    <xf numFmtId="2" fontId="5" fillId="3" borderId="4" xfId="0" applyNumberFormat="1" applyFont="1" applyFill="1" applyBorder="1" applyAlignment="1">
      <alignment horizontal="center"/>
    </xf>
  </cellXfs>
  <cellStyles count="5">
    <cellStyle name="เครื่องหมายจุลภาค" xfId="4" builtinId="3"/>
    <cellStyle name="ปกติ" xfId="0" builtinId="0"/>
    <cellStyle name="ปกติ 2" xfId="3"/>
    <cellStyle name="ปกติ 4" xfId="1"/>
    <cellStyle name="ปกติ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5391513560805"/>
          <c:y val="2.5428331875182269E-2"/>
          <c:w val="0.86601640419947512"/>
          <c:h val="0.725821303587051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'1.ไม่ถ่ายโอน'!$F$2</c:f>
              <c:strCache>
                <c:ptCount val="1"/>
                <c:pt idx="0">
                  <c:v>ปรับ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'1.ไม่ถ่ายโอน'!$C$3:$C$15</c:f>
              <c:strCache>
                <c:ptCount val="13"/>
                <c:pt idx="0">
                  <c:v>เมือง</c:v>
                </c:pt>
                <c:pt idx="1">
                  <c:v>นาตาล</c:v>
                </c:pt>
                <c:pt idx="2">
                  <c:v>เขมราฐ</c:v>
                </c:pt>
                <c:pt idx="3">
                  <c:v>บุณฑริก</c:v>
                </c:pt>
                <c:pt idx="4">
                  <c:v>น้ำยืน</c:v>
                </c:pt>
                <c:pt idx="5">
                  <c:v>น้ำขุ่น</c:v>
                </c:pt>
                <c:pt idx="6">
                  <c:v>โพธิ์ไทร</c:v>
                </c:pt>
                <c:pt idx="7">
                  <c:v>สิรินธร</c:v>
                </c:pt>
                <c:pt idx="8">
                  <c:v>นาจะหลวย</c:v>
                </c:pt>
                <c:pt idx="9">
                  <c:v>สำโรง</c:v>
                </c:pt>
                <c:pt idx="10">
                  <c:v>เดชอุดม</c:v>
                </c:pt>
                <c:pt idx="11">
                  <c:v>ทุ่งศรีอุดม</c:v>
                </c:pt>
                <c:pt idx="12">
                  <c:v>กุดข้าวปุ้น</c:v>
                </c:pt>
              </c:strCache>
            </c:strRef>
          </c:cat>
          <c:val>
            <c:numRef>
              <c:f>'1.ไม่ถ่ายโอน'!$F$3:$F$15</c:f>
              <c:numCache>
                <c:formatCode>0.00</c:formatCode>
                <c:ptCount val="13"/>
                <c:pt idx="0">
                  <c:v>81.913978494623677</c:v>
                </c:pt>
                <c:pt idx="1">
                  <c:v>80.893478260869557</c:v>
                </c:pt>
                <c:pt idx="2">
                  <c:v>80.589130434782604</c:v>
                </c:pt>
                <c:pt idx="3">
                  <c:v>80.580434782608663</c:v>
                </c:pt>
                <c:pt idx="4">
                  <c:v>80.436956521739106</c:v>
                </c:pt>
                <c:pt idx="5">
                  <c:v>80.293478260869563</c:v>
                </c:pt>
                <c:pt idx="6">
                  <c:v>80.202173913043481</c:v>
                </c:pt>
                <c:pt idx="7">
                  <c:v>78.671739130434801</c:v>
                </c:pt>
                <c:pt idx="8">
                  <c:v>78.602173913043472</c:v>
                </c:pt>
                <c:pt idx="9">
                  <c:v>76.8195652173913</c:v>
                </c:pt>
                <c:pt idx="10">
                  <c:v>75.904347826086948</c:v>
                </c:pt>
                <c:pt idx="11">
                  <c:v>75.513043478260883</c:v>
                </c:pt>
                <c:pt idx="12">
                  <c:v>75.443478260869554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3184960"/>
        <c:axId val="283181432"/>
      </c:barChart>
      <c:catAx>
        <c:axId val="28318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83181432"/>
        <c:crosses val="autoZero"/>
        <c:auto val="1"/>
        <c:lblAlgn val="ctr"/>
        <c:lblOffset val="100"/>
        <c:noMultiLvlLbl val="0"/>
      </c:catAx>
      <c:valAx>
        <c:axId val="283181432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83184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'2.ถ่ายโอน30-99%'!$G$2</c:f>
              <c:strCache>
                <c:ptCount val="1"/>
                <c:pt idx="0">
                  <c:v>ปรับ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'2.ถ่ายโอน30-99%'!$D$3:$D$5</c:f>
              <c:strCache>
                <c:ptCount val="3"/>
                <c:pt idx="0">
                  <c:v>เขื่องใน</c:v>
                </c:pt>
                <c:pt idx="1">
                  <c:v>ศรีเมืองใหม่</c:v>
                </c:pt>
                <c:pt idx="2">
                  <c:v>โขงเจียม</c:v>
                </c:pt>
              </c:strCache>
            </c:strRef>
          </c:cat>
          <c:val>
            <c:numRef>
              <c:f>'2.ถ่ายโอน30-99%'!$G$3:$G$5</c:f>
              <c:numCache>
                <c:formatCode>0.00</c:formatCode>
                <c:ptCount val="3"/>
                <c:pt idx="0">
                  <c:v>80.965591397849437</c:v>
                </c:pt>
                <c:pt idx="1">
                  <c:v>78.630769230769218</c:v>
                </c:pt>
                <c:pt idx="2">
                  <c:v>75.71521739130435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3179472"/>
        <c:axId val="283179864"/>
      </c:barChart>
      <c:catAx>
        <c:axId val="28317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83179864"/>
        <c:crosses val="autoZero"/>
        <c:auto val="1"/>
        <c:lblAlgn val="ctr"/>
        <c:lblOffset val="100"/>
        <c:noMultiLvlLbl val="0"/>
      </c:catAx>
      <c:valAx>
        <c:axId val="283179864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83179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'3.ถ่ายโอนน้อยกว่า30%'!$G$2</c:f>
              <c:strCache>
                <c:ptCount val="1"/>
                <c:pt idx="0">
                  <c:v>ปรับ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'3.ถ่ายโอนน้อยกว่า30%'!$D$3:$D$8</c:f>
              <c:strCache>
                <c:ptCount val="6"/>
                <c:pt idx="0">
                  <c:v>ตาลสุม</c:v>
                </c:pt>
                <c:pt idx="1">
                  <c:v>ม่วงสามสิบ</c:v>
                </c:pt>
                <c:pt idx="2">
                  <c:v>วารินชำราบ</c:v>
                </c:pt>
                <c:pt idx="3">
                  <c:v>พิบูลมังสาหาร</c:v>
                </c:pt>
                <c:pt idx="4">
                  <c:v>ตระการพืชผล</c:v>
                </c:pt>
                <c:pt idx="5">
                  <c:v>สว่างวีระวงศ์</c:v>
                </c:pt>
              </c:strCache>
            </c:strRef>
          </c:cat>
          <c:val>
            <c:numRef>
              <c:f>'3.ถ่ายโอนน้อยกว่า30%'!$G$3:$G$8</c:f>
              <c:numCache>
                <c:formatCode>0.00</c:formatCode>
                <c:ptCount val="6"/>
                <c:pt idx="0">
                  <c:v>81.595652173913052</c:v>
                </c:pt>
                <c:pt idx="1">
                  <c:v>81.318279569892454</c:v>
                </c:pt>
                <c:pt idx="2">
                  <c:v>80.191304347826076</c:v>
                </c:pt>
                <c:pt idx="3">
                  <c:v>77.578260869565199</c:v>
                </c:pt>
                <c:pt idx="4">
                  <c:v>75.823913043478242</c:v>
                </c:pt>
                <c:pt idx="5">
                  <c:v>75.145652173913035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3177512"/>
        <c:axId val="283181824"/>
      </c:barChart>
      <c:catAx>
        <c:axId val="283177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83181824"/>
        <c:crosses val="autoZero"/>
        <c:auto val="1"/>
        <c:lblAlgn val="ctr"/>
        <c:lblOffset val="100"/>
        <c:noMultiLvlLbl val="0"/>
      </c:catAx>
      <c:valAx>
        <c:axId val="283181824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83177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'4.ถ่ายโอน100%'!$G$2</c:f>
              <c:strCache>
                <c:ptCount val="1"/>
                <c:pt idx="0">
                  <c:v>ปรับ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'4.ถ่ายโอน100%'!$D$3:$D$5</c:f>
              <c:strCache>
                <c:ptCount val="3"/>
                <c:pt idx="0">
                  <c:v>นาเยีย</c:v>
                </c:pt>
                <c:pt idx="1">
                  <c:v>เหล่าเสือโก้ก</c:v>
                </c:pt>
                <c:pt idx="2">
                  <c:v>ดอนมดแดง</c:v>
                </c:pt>
              </c:strCache>
            </c:strRef>
          </c:cat>
          <c:val>
            <c:numRef>
              <c:f>'4.ถ่ายโอน100%'!$G$3:$G$5</c:f>
              <c:numCache>
                <c:formatCode>0.00</c:formatCode>
                <c:ptCount val="3"/>
                <c:pt idx="0">
                  <c:v>75.715217391304336</c:v>
                </c:pt>
                <c:pt idx="1">
                  <c:v>75.698901098901089</c:v>
                </c:pt>
                <c:pt idx="2">
                  <c:v>75.291111111111107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3182608"/>
        <c:axId val="283180256"/>
      </c:barChart>
      <c:catAx>
        <c:axId val="28318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83180256"/>
        <c:crosses val="autoZero"/>
        <c:auto val="1"/>
        <c:lblAlgn val="ctr"/>
        <c:lblOffset val="100"/>
        <c:noMultiLvlLbl val="0"/>
      </c:catAx>
      <c:valAx>
        <c:axId val="283180256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83182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2</xdr:row>
      <xdr:rowOff>138112</xdr:rowOff>
    </xdr:from>
    <xdr:to>
      <xdr:col>17</xdr:col>
      <xdr:colOff>9525</xdr:colOff>
      <xdr:row>13</xdr:row>
      <xdr:rowOff>152400</xdr:rowOff>
    </xdr:to>
    <xdr:graphicFrame macro="">
      <xdr:nvGraphicFramePr>
        <xdr:cNvPr id="3" name="แผนภูมิ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6</xdr:row>
      <xdr:rowOff>71437</xdr:rowOff>
    </xdr:from>
    <xdr:to>
      <xdr:col>6</xdr:col>
      <xdr:colOff>352425</xdr:colOff>
      <xdr:row>15</xdr:row>
      <xdr:rowOff>85725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9</xdr:row>
      <xdr:rowOff>71437</xdr:rowOff>
    </xdr:from>
    <xdr:to>
      <xdr:col>6</xdr:col>
      <xdr:colOff>609600</xdr:colOff>
      <xdr:row>19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6</xdr:row>
      <xdr:rowOff>52387</xdr:rowOff>
    </xdr:from>
    <xdr:to>
      <xdr:col>6</xdr:col>
      <xdr:colOff>257175</xdr:colOff>
      <xdr:row>15</xdr:row>
      <xdr:rowOff>95250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05"/>
  <sheetViews>
    <sheetView tabSelected="1" zoomScale="90" zoomScaleNormal="9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N4" sqref="N4"/>
    </sheetView>
  </sheetViews>
  <sheetFormatPr defaultRowHeight="18.75" x14ac:dyDescent="0.3"/>
  <cols>
    <col min="1" max="1" width="5.5" style="1" customWidth="1"/>
    <col min="2" max="2" width="5.125" style="8" customWidth="1"/>
    <col min="3" max="3" width="35.125" style="1" customWidth="1"/>
    <col min="4" max="4" width="16.5" style="1" customWidth="1"/>
    <col min="5" max="5" width="8.625" style="8" customWidth="1"/>
    <col min="6" max="6" width="12.5" style="1" customWidth="1"/>
    <col min="7" max="8" width="9" style="82"/>
    <col min="9" max="9" width="10" style="82" bestFit="1" customWidth="1"/>
    <col min="10" max="11" width="9" style="82"/>
    <col min="12" max="12" width="9" style="8"/>
    <col min="13" max="16384" width="9" style="1"/>
  </cols>
  <sheetData>
    <row r="1" spans="1:12" ht="21.75" thickBot="1" x14ac:dyDescent="0.35">
      <c r="A1" s="1" t="s">
        <v>224</v>
      </c>
      <c r="C1" s="2"/>
      <c r="D1" s="3"/>
      <c r="E1" s="4"/>
      <c r="F1" s="3"/>
      <c r="G1" s="86"/>
      <c r="H1" s="86"/>
      <c r="I1" s="86" t="s">
        <v>284</v>
      </c>
      <c r="J1" s="83">
        <v>1</v>
      </c>
      <c r="K1" s="87">
        <f>K2</f>
        <v>69.133999999999986</v>
      </c>
      <c r="L1" s="140" t="s">
        <v>285</v>
      </c>
    </row>
    <row r="2" spans="1:12" ht="21.75" thickBot="1" x14ac:dyDescent="0.4">
      <c r="C2" s="3"/>
      <c r="D2" s="5" t="s">
        <v>0</v>
      </c>
      <c r="E2" s="6">
        <f>SUM(E4:E95)</f>
        <v>92.999999999999986</v>
      </c>
      <c r="F2" s="3" t="s">
        <v>1</v>
      </c>
      <c r="G2" s="89" t="s">
        <v>283</v>
      </c>
      <c r="H2" s="84"/>
      <c r="I2" s="84"/>
      <c r="J2" s="85"/>
      <c r="K2" s="88">
        <f>SUM(K4:K95)</f>
        <v>69.133999999999986</v>
      </c>
      <c r="L2" s="141">
        <f>K1*100/92</f>
        <v>75.145652173913035</v>
      </c>
    </row>
    <row r="3" spans="1:12" s="8" customFormat="1" ht="48.75" customHeight="1" thickBot="1" x14ac:dyDescent="0.35">
      <c r="A3" s="7" t="s">
        <v>2</v>
      </c>
      <c r="B3" s="7" t="s">
        <v>31</v>
      </c>
      <c r="C3" s="7" t="s">
        <v>3</v>
      </c>
      <c r="D3" s="7" t="s">
        <v>4</v>
      </c>
      <c r="E3" s="7" t="s">
        <v>5</v>
      </c>
      <c r="F3" s="66" t="s">
        <v>6</v>
      </c>
      <c r="G3" s="69" t="s">
        <v>4</v>
      </c>
      <c r="H3" s="70" t="s">
        <v>7</v>
      </c>
      <c r="I3" s="70" t="s">
        <v>8</v>
      </c>
      <c r="J3" s="67" t="s">
        <v>25</v>
      </c>
      <c r="K3" s="68" t="s">
        <v>26</v>
      </c>
    </row>
    <row r="4" spans="1:12" s="13" customFormat="1" ht="19.5" thickTop="1" x14ac:dyDescent="0.2">
      <c r="A4" s="75" t="s">
        <v>32</v>
      </c>
      <c r="B4" s="9"/>
      <c r="C4" s="10" t="s">
        <v>27</v>
      </c>
      <c r="D4" s="10"/>
      <c r="E4" s="11"/>
      <c r="F4" s="12" t="s">
        <v>9</v>
      </c>
      <c r="G4" s="90"/>
      <c r="H4" s="91"/>
      <c r="I4" s="91"/>
      <c r="J4" s="77"/>
      <c r="K4" s="92">
        <f>E4*J4/5</f>
        <v>0</v>
      </c>
      <c r="L4" s="139"/>
    </row>
    <row r="5" spans="1:12" s="13" customFormat="1" ht="38.25" thickBot="1" x14ac:dyDescent="0.25">
      <c r="A5" s="74"/>
      <c r="B5" s="14" t="s">
        <v>28</v>
      </c>
      <c r="C5" s="15" t="s">
        <v>30</v>
      </c>
      <c r="D5" s="16" t="s">
        <v>14</v>
      </c>
      <c r="E5" s="17">
        <v>1</v>
      </c>
      <c r="F5" s="18" t="s">
        <v>9</v>
      </c>
      <c r="G5" s="93">
        <v>5</v>
      </c>
      <c r="H5" s="94">
        <v>4</v>
      </c>
      <c r="I5" s="95">
        <v>80</v>
      </c>
      <c r="J5" s="78">
        <v>4</v>
      </c>
      <c r="K5" s="96">
        <f>E5*J5/5</f>
        <v>0.8</v>
      </c>
      <c r="L5" s="139"/>
    </row>
    <row r="6" spans="1:12" s="13" customFormat="1" ht="19.5" thickTop="1" x14ac:dyDescent="0.2">
      <c r="A6" s="75" t="s">
        <v>33</v>
      </c>
      <c r="B6" s="9"/>
      <c r="C6" s="19" t="s">
        <v>10</v>
      </c>
      <c r="D6" s="19"/>
      <c r="E6" s="11"/>
      <c r="F6" s="12" t="s">
        <v>9</v>
      </c>
      <c r="G6" s="97"/>
      <c r="H6" s="98"/>
      <c r="I6" s="99"/>
      <c r="J6" s="77"/>
      <c r="K6" s="92">
        <f>E6*J6/5</f>
        <v>0</v>
      </c>
      <c r="L6" s="139"/>
    </row>
    <row r="7" spans="1:12" s="13" customFormat="1" ht="37.5" x14ac:dyDescent="0.2">
      <c r="A7" s="76"/>
      <c r="B7" s="20" t="s">
        <v>34</v>
      </c>
      <c r="C7" s="21" t="s">
        <v>35</v>
      </c>
      <c r="D7" s="22" t="s">
        <v>38</v>
      </c>
      <c r="E7" s="23">
        <v>0.3</v>
      </c>
      <c r="F7" s="24" t="s">
        <v>9</v>
      </c>
      <c r="G7" s="100">
        <v>1274</v>
      </c>
      <c r="H7" s="101">
        <v>1203</v>
      </c>
      <c r="I7" s="102">
        <v>94.427001569858717</v>
      </c>
      <c r="J7" s="79">
        <v>5</v>
      </c>
      <c r="K7" s="103">
        <f>E7*J7/5</f>
        <v>0.3</v>
      </c>
      <c r="L7" s="139"/>
    </row>
    <row r="8" spans="1:12" s="13" customFormat="1" x14ac:dyDescent="0.2">
      <c r="A8" s="76"/>
      <c r="B8" s="20" t="s">
        <v>29</v>
      </c>
      <c r="C8" s="21" t="s">
        <v>11</v>
      </c>
      <c r="D8" s="22" t="s">
        <v>36</v>
      </c>
      <c r="E8" s="23">
        <v>0.3</v>
      </c>
      <c r="F8" s="25" t="s">
        <v>9</v>
      </c>
      <c r="G8" s="100">
        <v>1203</v>
      </c>
      <c r="H8" s="101">
        <v>785</v>
      </c>
      <c r="I8" s="102">
        <v>65.253532834580213</v>
      </c>
      <c r="J8" s="79">
        <v>3</v>
      </c>
      <c r="K8" s="103">
        <f>E8*J8/5</f>
        <v>0.18</v>
      </c>
      <c r="L8" s="139"/>
    </row>
    <row r="9" spans="1:12" s="13" customFormat="1" ht="37.5" x14ac:dyDescent="0.2">
      <c r="A9" s="76"/>
      <c r="B9" s="20" t="s">
        <v>39</v>
      </c>
      <c r="C9" s="21" t="s">
        <v>37</v>
      </c>
      <c r="D9" s="26">
        <v>1</v>
      </c>
      <c r="E9" s="23">
        <v>0.3</v>
      </c>
      <c r="F9" s="24" t="s">
        <v>9</v>
      </c>
      <c r="G9" s="104">
        <v>166</v>
      </c>
      <c r="H9" s="105">
        <v>139</v>
      </c>
      <c r="I9" s="102">
        <v>83.734939759036138</v>
      </c>
      <c r="J9" s="79">
        <v>3</v>
      </c>
      <c r="K9" s="103">
        <f>E9*J9/5</f>
        <v>0.18</v>
      </c>
      <c r="L9" s="139"/>
    </row>
    <row r="10" spans="1:12" s="13" customFormat="1" x14ac:dyDescent="0.2">
      <c r="A10" s="76"/>
      <c r="B10" s="20" t="s">
        <v>41</v>
      </c>
      <c r="C10" s="21" t="s">
        <v>40</v>
      </c>
      <c r="D10" s="26">
        <v>0.95</v>
      </c>
      <c r="E10" s="23">
        <v>0.3</v>
      </c>
      <c r="F10" s="25" t="s">
        <v>9</v>
      </c>
      <c r="G10" s="104">
        <v>307</v>
      </c>
      <c r="H10" s="105">
        <v>248</v>
      </c>
      <c r="I10" s="102">
        <v>80.781758957654716</v>
      </c>
      <c r="J10" s="79">
        <v>2</v>
      </c>
      <c r="K10" s="103">
        <f>E10*J10/5</f>
        <v>0.12</v>
      </c>
      <c r="L10" s="139"/>
    </row>
    <row r="11" spans="1:12" s="13" customFormat="1" x14ac:dyDescent="0.2">
      <c r="A11" s="76"/>
      <c r="B11" s="20" t="s">
        <v>42</v>
      </c>
      <c r="C11" s="21" t="s">
        <v>12</v>
      </c>
      <c r="D11" s="26">
        <v>0.85</v>
      </c>
      <c r="E11" s="23">
        <v>0.4</v>
      </c>
      <c r="F11" s="25" t="s">
        <v>9</v>
      </c>
      <c r="G11" s="104">
        <v>307</v>
      </c>
      <c r="H11" s="105">
        <v>222</v>
      </c>
      <c r="I11" s="102">
        <v>72.312703583061889</v>
      </c>
      <c r="J11" s="79">
        <v>2</v>
      </c>
      <c r="K11" s="103">
        <f>E11*J11/5</f>
        <v>0.16</v>
      </c>
      <c r="L11" s="139"/>
    </row>
    <row r="12" spans="1:12" s="13" customFormat="1" ht="75.75" thickBot="1" x14ac:dyDescent="0.25">
      <c r="A12" s="74"/>
      <c r="B12" s="14" t="s">
        <v>43</v>
      </c>
      <c r="C12" s="16" t="s">
        <v>13</v>
      </c>
      <c r="D12" s="16" t="s">
        <v>14</v>
      </c>
      <c r="E12" s="17">
        <v>0.4</v>
      </c>
      <c r="F12" s="18" t="s">
        <v>9</v>
      </c>
      <c r="G12" s="106">
        <v>5</v>
      </c>
      <c r="H12" s="107">
        <v>5</v>
      </c>
      <c r="I12" s="95">
        <v>100</v>
      </c>
      <c r="J12" s="78">
        <v>5</v>
      </c>
      <c r="K12" s="96">
        <f>E12*J12/5</f>
        <v>0.4</v>
      </c>
      <c r="L12" s="139"/>
    </row>
    <row r="13" spans="1:12" s="13" customFormat="1" ht="39" thickTop="1" thickBot="1" x14ac:dyDescent="0.25">
      <c r="A13" s="71" t="s">
        <v>44</v>
      </c>
      <c r="B13" s="27"/>
      <c r="C13" s="28" t="s">
        <v>46</v>
      </c>
      <c r="D13" s="28" t="s">
        <v>14</v>
      </c>
      <c r="E13" s="29">
        <v>1</v>
      </c>
      <c r="F13" s="30" t="s">
        <v>9</v>
      </c>
      <c r="G13" s="112">
        <v>1257</v>
      </c>
      <c r="H13" s="39">
        <v>628</v>
      </c>
      <c r="I13" s="110">
        <v>49.960222752585523</v>
      </c>
      <c r="J13" s="80">
        <v>2</v>
      </c>
      <c r="K13" s="111">
        <f>E13*J13/5</f>
        <v>0.4</v>
      </c>
      <c r="L13" s="139"/>
    </row>
    <row r="14" spans="1:12" s="13" customFormat="1" ht="60" customHeight="1" thickTop="1" thickBot="1" x14ac:dyDescent="0.25">
      <c r="A14" s="71" t="s">
        <v>47</v>
      </c>
      <c r="B14" s="27"/>
      <c r="C14" s="31" t="s">
        <v>48</v>
      </c>
      <c r="D14" s="28" t="s">
        <v>14</v>
      </c>
      <c r="E14" s="32">
        <v>2</v>
      </c>
      <c r="F14" s="30" t="s">
        <v>9</v>
      </c>
      <c r="G14" s="112">
        <v>5</v>
      </c>
      <c r="H14" s="39">
        <v>2</v>
      </c>
      <c r="I14" s="110">
        <v>40</v>
      </c>
      <c r="J14" s="80">
        <v>2</v>
      </c>
      <c r="K14" s="111">
        <f>E14*J14/5</f>
        <v>0.8</v>
      </c>
      <c r="L14" s="139"/>
    </row>
    <row r="15" spans="1:12" s="13" customFormat="1" ht="45" customHeight="1" thickTop="1" thickBot="1" x14ac:dyDescent="0.25">
      <c r="A15" s="71" t="s">
        <v>45</v>
      </c>
      <c r="B15" s="27"/>
      <c r="C15" s="28" t="s">
        <v>49</v>
      </c>
      <c r="D15" s="28" t="s">
        <v>14</v>
      </c>
      <c r="E15" s="29">
        <v>1</v>
      </c>
      <c r="F15" s="30" t="s">
        <v>9</v>
      </c>
      <c r="G15" s="112">
        <v>5</v>
      </c>
      <c r="H15" s="39">
        <v>4</v>
      </c>
      <c r="I15" s="110">
        <v>80</v>
      </c>
      <c r="J15" s="80">
        <v>4</v>
      </c>
      <c r="K15" s="111">
        <f>E15*J15/5</f>
        <v>0.8</v>
      </c>
      <c r="L15" s="139"/>
    </row>
    <row r="16" spans="1:12" s="13" customFormat="1" ht="25.5" customHeight="1" thickTop="1" thickBot="1" x14ac:dyDescent="0.25">
      <c r="A16" s="71" t="s">
        <v>50</v>
      </c>
      <c r="B16" s="27"/>
      <c r="C16" s="33" t="s">
        <v>51</v>
      </c>
      <c r="D16" s="33" t="s">
        <v>122</v>
      </c>
      <c r="E16" s="29">
        <v>2</v>
      </c>
      <c r="F16" s="30" t="s">
        <v>9</v>
      </c>
      <c r="G16" s="112">
        <v>3879</v>
      </c>
      <c r="H16" s="39">
        <v>3608</v>
      </c>
      <c r="I16" s="110">
        <v>93.013663315287445</v>
      </c>
      <c r="J16" s="80">
        <v>3</v>
      </c>
      <c r="K16" s="111">
        <f>E16*J16/5</f>
        <v>1.2</v>
      </c>
      <c r="L16" s="139"/>
    </row>
    <row r="17" spans="1:12" s="13" customFormat="1" ht="39" thickTop="1" thickBot="1" x14ac:dyDescent="0.25">
      <c r="A17" s="71" t="s">
        <v>52</v>
      </c>
      <c r="B17" s="27"/>
      <c r="C17" s="33" t="s">
        <v>54</v>
      </c>
      <c r="D17" s="33" t="s">
        <v>14</v>
      </c>
      <c r="E17" s="29">
        <v>1</v>
      </c>
      <c r="F17" s="30" t="s">
        <v>9</v>
      </c>
      <c r="G17" s="112">
        <v>5</v>
      </c>
      <c r="H17" s="39">
        <v>5</v>
      </c>
      <c r="I17" s="110">
        <v>100</v>
      </c>
      <c r="J17" s="80">
        <v>5</v>
      </c>
      <c r="K17" s="111">
        <f>E17*J17/5</f>
        <v>1</v>
      </c>
      <c r="L17" s="139"/>
    </row>
    <row r="18" spans="1:12" s="13" customFormat="1" ht="19.5" thickTop="1" x14ac:dyDescent="0.2">
      <c r="A18" s="75" t="s">
        <v>55</v>
      </c>
      <c r="B18" s="9"/>
      <c r="C18" s="43" t="s">
        <v>57</v>
      </c>
      <c r="D18" s="44"/>
      <c r="E18" s="45"/>
      <c r="F18" s="46" t="s">
        <v>9</v>
      </c>
      <c r="G18" s="90"/>
      <c r="H18" s="91"/>
      <c r="I18" s="99"/>
      <c r="J18" s="77"/>
      <c r="K18" s="92">
        <f>E18*J18/5</f>
        <v>0</v>
      </c>
      <c r="L18" s="139"/>
    </row>
    <row r="19" spans="1:12" s="13" customFormat="1" ht="56.25" x14ac:dyDescent="0.2">
      <c r="A19" s="76"/>
      <c r="B19" s="20" t="s">
        <v>56</v>
      </c>
      <c r="C19" s="49" t="s">
        <v>58</v>
      </c>
      <c r="D19" s="49" t="s">
        <v>59</v>
      </c>
      <c r="E19" s="50">
        <v>1</v>
      </c>
      <c r="F19" s="24" t="s">
        <v>9</v>
      </c>
      <c r="G19" s="104">
        <v>29</v>
      </c>
      <c r="H19" s="105">
        <v>29</v>
      </c>
      <c r="I19" s="105">
        <v>100</v>
      </c>
      <c r="J19" s="79">
        <v>5</v>
      </c>
      <c r="K19" s="103">
        <f>E19*J19/5</f>
        <v>1</v>
      </c>
      <c r="L19" s="139"/>
    </row>
    <row r="20" spans="1:12" s="13" customFormat="1" ht="57" thickBot="1" x14ac:dyDescent="0.25">
      <c r="A20" s="74"/>
      <c r="B20" s="14" t="s">
        <v>60</v>
      </c>
      <c r="C20" s="47" t="s">
        <v>61</v>
      </c>
      <c r="D20" s="47" t="s">
        <v>62</v>
      </c>
      <c r="E20" s="48">
        <v>1</v>
      </c>
      <c r="F20" s="18" t="s">
        <v>9</v>
      </c>
      <c r="G20" s="106">
        <v>133</v>
      </c>
      <c r="H20" s="107">
        <v>126</v>
      </c>
      <c r="I20" s="95">
        <v>94.736842105263165</v>
      </c>
      <c r="J20" s="78">
        <v>5</v>
      </c>
      <c r="K20" s="96">
        <f>E20*J20/5</f>
        <v>1</v>
      </c>
      <c r="L20" s="139"/>
    </row>
    <row r="21" spans="1:12" s="13" customFormat="1" ht="39" thickTop="1" thickBot="1" x14ac:dyDescent="0.25">
      <c r="A21" s="71" t="s">
        <v>63</v>
      </c>
      <c r="B21" s="27"/>
      <c r="C21" s="34" t="s">
        <v>64</v>
      </c>
      <c r="D21" s="34" t="s">
        <v>14</v>
      </c>
      <c r="E21" s="35">
        <v>1</v>
      </c>
      <c r="F21" s="30" t="s">
        <v>15</v>
      </c>
      <c r="G21" s="112">
        <v>5</v>
      </c>
      <c r="H21" s="39">
        <v>3</v>
      </c>
      <c r="I21" s="110"/>
      <c r="J21" s="80">
        <v>3</v>
      </c>
      <c r="K21" s="111">
        <f>E21*J21/5</f>
        <v>0.6</v>
      </c>
      <c r="L21" s="139"/>
    </row>
    <row r="22" spans="1:12" s="13" customFormat="1" ht="39" thickTop="1" thickBot="1" x14ac:dyDescent="0.25">
      <c r="A22" s="71" t="s">
        <v>65</v>
      </c>
      <c r="B22" s="27"/>
      <c r="C22" s="34" t="s">
        <v>68</v>
      </c>
      <c r="D22" s="34" t="s">
        <v>14</v>
      </c>
      <c r="E22" s="35">
        <v>1</v>
      </c>
      <c r="F22" s="30" t="s">
        <v>15</v>
      </c>
      <c r="G22" s="112">
        <v>5</v>
      </c>
      <c r="H22" s="39">
        <v>3.5</v>
      </c>
      <c r="I22" s="110"/>
      <c r="J22" s="80">
        <v>3.5</v>
      </c>
      <c r="K22" s="111">
        <f>E22*J22/5</f>
        <v>0.7</v>
      </c>
      <c r="L22" s="139"/>
    </row>
    <row r="23" spans="1:12" s="13" customFormat="1" ht="39" thickTop="1" thickBot="1" x14ac:dyDescent="0.25">
      <c r="A23" s="71" t="s">
        <v>69</v>
      </c>
      <c r="B23" s="27"/>
      <c r="C23" s="34" t="s">
        <v>71</v>
      </c>
      <c r="D23" s="34" t="s">
        <v>72</v>
      </c>
      <c r="E23" s="35">
        <v>1</v>
      </c>
      <c r="F23" s="36" t="s">
        <v>15</v>
      </c>
      <c r="G23" s="112">
        <v>5</v>
      </c>
      <c r="H23" s="39">
        <v>3</v>
      </c>
      <c r="I23" s="110"/>
      <c r="J23" s="80">
        <v>3</v>
      </c>
      <c r="K23" s="111">
        <f>E23*J23/5</f>
        <v>0.6</v>
      </c>
      <c r="L23" s="139"/>
    </row>
    <row r="24" spans="1:12" s="13" customFormat="1" ht="39" thickTop="1" thickBot="1" x14ac:dyDescent="0.25">
      <c r="A24" s="71" t="s">
        <v>73</v>
      </c>
      <c r="B24" s="27"/>
      <c r="C24" s="37" t="s">
        <v>74</v>
      </c>
      <c r="D24" s="34" t="s">
        <v>14</v>
      </c>
      <c r="E24" s="35">
        <v>1</v>
      </c>
      <c r="F24" s="30" t="s">
        <v>15</v>
      </c>
      <c r="G24" s="108">
        <v>5</v>
      </c>
      <c r="H24" s="109">
        <v>3.5</v>
      </c>
      <c r="I24" s="110">
        <v>80</v>
      </c>
      <c r="J24" s="80">
        <v>4</v>
      </c>
      <c r="K24" s="111">
        <f>E24*J24/5</f>
        <v>0.8</v>
      </c>
      <c r="L24" s="139"/>
    </row>
    <row r="25" spans="1:12" s="13" customFormat="1" ht="19.5" thickTop="1" x14ac:dyDescent="0.2">
      <c r="A25" s="75" t="s">
        <v>75</v>
      </c>
      <c r="B25" s="9"/>
      <c r="C25" s="44" t="s">
        <v>76</v>
      </c>
      <c r="D25" s="44"/>
      <c r="E25" s="45"/>
      <c r="F25" s="46" t="s">
        <v>15</v>
      </c>
      <c r="G25" s="90"/>
      <c r="H25" s="91"/>
      <c r="I25" s="91"/>
      <c r="J25" s="77"/>
      <c r="K25" s="92">
        <f>E25*J25/5</f>
        <v>0</v>
      </c>
      <c r="L25" s="139"/>
    </row>
    <row r="26" spans="1:12" s="13" customFormat="1" ht="37.5" x14ac:dyDescent="0.2">
      <c r="A26" s="76"/>
      <c r="B26" s="20" t="s">
        <v>77</v>
      </c>
      <c r="C26" s="22" t="s">
        <v>79</v>
      </c>
      <c r="D26" s="21" t="s">
        <v>14</v>
      </c>
      <c r="E26" s="23">
        <v>1</v>
      </c>
      <c r="F26" s="24" t="s">
        <v>15</v>
      </c>
      <c r="G26" s="104">
        <v>5</v>
      </c>
      <c r="H26" s="105">
        <v>3</v>
      </c>
      <c r="I26" s="105">
        <v>60</v>
      </c>
      <c r="J26" s="79">
        <v>3</v>
      </c>
      <c r="K26" s="103">
        <f>E26*J26/5</f>
        <v>0.6</v>
      </c>
      <c r="L26" s="139"/>
    </row>
    <row r="27" spans="1:12" s="13" customFormat="1" ht="57" thickBot="1" x14ac:dyDescent="0.25">
      <c r="A27" s="74"/>
      <c r="B27" s="14" t="s">
        <v>80</v>
      </c>
      <c r="C27" s="15" t="s">
        <v>81</v>
      </c>
      <c r="D27" s="16" t="s">
        <v>82</v>
      </c>
      <c r="E27" s="17">
        <v>1</v>
      </c>
      <c r="F27" s="51" t="s">
        <v>16</v>
      </c>
      <c r="G27" s="106">
        <v>57</v>
      </c>
      <c r="H27" s="107">
        <v>0</v>
      </c>
      <c r="I27" s="107">
        <v>0</v>
      </c>
      <c r="J27" s="78">
        <v>5</v>
      </c>
      <c r="K27" s="96">
        <f>E27*J27/5</f>
        <v>1</v>
      </c>
      <c r="L27" s="139"/>
    </row>
    <row r="28" spans="1:12" s="13" customFormat="1" ht="19.5" thickTop="1" x14ac:dyDescent="0.2">
      <c r="A28" s="75" t="s">
        <v>83</v>
      </c>
      <c r="B28" s="9"/>
      <c r="C28" s="19" t="s">
        <v>84</v>
      </c>
      <c r="D28" s="19"/>
      <c r="E28" s="11"/>
      <c r="F28" s="46" t="s">
        <v>16</v>
      </c>
      <c r="G28" s="90"/>
      <c r="H28" s="91"/>
      <c r="I28" s="91"/>
      <c r="J28" s="77"/>
      <c r="K28" s="92">
        <f>E28*J28/5</f>
        <v>0</v>
      </c>
      <c r="L28" s="139"/>
    </row>
    <row r="29" spans="1:12" s="13" customFormat="1" ht="37.5" x14ac:dyDescent="0.2">
      <c r="A29" s="76"/>
      <c r="B29" s="20" t="s">
        <v>85</v>
      </c>
      <c r="C29" s="21" t="s">
        <v>87</v>
      </c>
      <c r="D29" s="26">
        <v>1</v>
      </c>
      <c r="E29" s="23">
        <v>1</v>
      </c>
      <c r="F29" s="24" t="s">
        <v>16</v>
      </c>
      <c r="G29" s="104">
        <v>450</v>
      </c>
      <c r="H29" s="105">
        <v>285</v>
      </c>
      <c r="I29" s="102">
        <v>63.333333333333329</v>
      </c>
      <c r="J29" s="79">
        <v>2</v>
      </c>
      <c r="K29" s="103">
        <f>E29*J29/5</f>
        <v>0.4</v>
      </c>
      <c r="L29" s="139"/>
    </row>
    <row r="30" spans="1:12" s="13" customFormat="1" ht="77.25" customHeight="1" x14ac:dyDescent="0.2">
      <c r="A30" s="76"/>
      <c r="B30" s="20" t="s">
        <v>78</v>
      </c>
      <c r="C30" s="22" t="s">
        <v>88</v>
      </c>
      <c r="D30" s="26">
        <v>1</v>
      </c>
      <c r="E30" s="23">
        <v>1</v>
      </c>
      <c r="F30" s="24" t="s">
        <v>16</v>
      </c>
      <c r="G30" s="104">
        <v>450</v>
      </c>
      <c r="H30" s="105">
        <v>285</v>
      </c>
      <c r="I30" s="102">
        <v>63.333333333333329</v>
      </c>
      <c r="J30" s="79">
        <v>2</v>
      </c>
      <c r="K30" s="103">
        <f>E30*J30/5</f>
        <v>0.4</v>
      </c>
      <c r="L30" s="139"/>
    </row>
    <row r="31" spans="1:12" s="13" customFormat="1" ht="57" thickBot="1" x14ac:dyDescent="0.25">
      <c r="A31" s="74"/>
      <c r="B31" s="14" t="s">
        <v>86</v>
      </c>
      <c r="C31" s="47" t="s">
        <v>89</v>
      </c>
      <c r="D31" s="15" t="s">
        <v>14</v>
      </c>
      <c r="E31" s="17">
        <v>2</v>
      </c>
      <c r="F31" s="51" t="s">
        <v>18</v>
      </c>
      <c r="G31" s="106">
        <v>1</v>
      </c>
      <c r="H31" s="107"/>
      <c r="I31" s="107"/>
      <c r="J31" s="78">
        <v>1.5</v>
      </c>
      <c r="K31" s="96">
        <f>E31*J31/5</f>
        <v>0.6</v>
      </c>
      <c r="L31" s="139"/>
    </row>
    <row r="32" spans="1:12" s="13" customFormat="1" ht="19.5" thickTop="1" x14ac:dyDescent="0.2">
      <c r="A32" s="75" t="s">
        <v>90</v>
      </c>
      <c r="B32" s="9"/>
      <c r="C32" s="44" t="s">
        <v>93</v>
      </c>
      <c r="D32" s="10"/>
      <c r="E32" s="11"/>
      <c r="F32" s="12" t="s">
        <v>16</v>
      </c>
      <c r="G32" s="90"/>
      <c r="H32" s="91"/>
      <c r="I32" s="91"/>
      <c r="J32" s="77"/>
      <c r="K32" s="92">
        <f>E32*J32/5</f>
        <v>0</v>
      </c>
      <c r="L32" s="139"/>
    </row>
    <row r="33" spans="1:12" s="13" customFormat="1" x14ac:dyDescent="0.2">
      <c r="A33" s="76"/>
      <c r="B33" s="20" t="s">
        <v>94</v>
      </c>
      <c r="C33" s="49" t="s">
        <v>95</v>
      </c>
      <c r="D33" s="22" t="s">
        <v>96</v>
      </c>
      <c r="E33" s="124">
        <v>0.7</v>
      </c>
      <c r="F33" s="25" t="s">
        <v>16</v>
      </c>
      <c r="G33" s="104">
        <v>77</v>
      </c>
      <c r="H33" s="105">
        <v>71</v>
      </c>
      <c r="I33" s="102">
        <v>92.20779220779221</v>
      </c>
      <c r="J33" s="79">
        <v>5</v>
      </c>
      <c r="K33" s="103">
        <f>E33*J33/5</f>
        <v>0.7</v>
      </c>
      <c r="L33" s="139"/>
    </row>
    <row r="34" spans="1:12" s="13" customFormat="1" x14ac:dyDescent="0.2">
      <c r="A34" s="76"/>
      <c r="B34" s="20" t="s">
        <v>97</v>
      </c>
      <c r="C34" s="22" t="s">
        <v>98</v>
      </c>
      <c r="D34" s="22" t="s">
        <v>96</v>
      </c>
      <c r="E34" s="124">
        <v>0.7</v>
      </c>
      <c r="F34" s="25" t="s">
        <v>16</v>
      </c>
      <c r="G34" s="104">
        <v>77</v>
      </c>
      <c r="H34" s="105">
        <v>75</v>
      </c>
      <c r="I34" s="102">
        <v>97.402597402597408</v>
      </c>
      <c r="J34" s="79">
        <v>5</v>
      </c>
      <c r="K34" s="103">
        <f>E34*J34/5</f>
        <v>0.7</v>
      </c>
      <c r="L34" s="139"/>
    </row>
    <row r="35" spans="1:12" s="13" customFormat="1" ht="19.5" thickBot="1" x14ac:dyDescent="0.25">
      <c r="A35" s="74"/>
      <c r="B35" s="14" t="s">
        <v>99</v>
      </c>
      <c r="C35" s="16" t="s">
        <v>100</v>
      </c>
      <c r="D35" s="15" t="s">
        <v>101</v>
      </c>
      <c r="E35" s="125">
        <v>0.6</v>
      </c>
      <c r="F35" s="51" t="s">
        <v>16</v>
      </c>
      <c r="G35" s="106">
        <v>77</v>
      </c>
      <c r="H35" s="107">
        <v>73</v>
      </c>
      <c r="I35" s="95">
        <v>94.805194805194802</v>
      </c>
      <c r="J35" s="78">
        <v>5</v>
      </c>
      <c r="K35" s="96">
        <f>E35*J35/5</f>
        <v>0.6</v>
      </c>
      <c r="L35" s="139"/>
    </row>
    <row r="36" spans="1:12" s="13" customFormat="1" ht="42.75" customHeight="1" thickTop="1" thickBot="1" x14ac:dyDescent="0.25">
      <c r="A36" s="71" t="s">
        <v>102</v>
      </c>
      <c r="B36" s="27"/>
      <c r="C36" s="33" t="s">
        <v>103</v>
      </c>
      <c r="D36" s="33" t="s">
        <v>101</v>
      </c>
      <c r="E36" s="29">
        <v>1</v>
      </c>
      <c r="F36" s="36" t="s">
        <v>16</v>
      </c>
      <c r="G36" s="112">
        <v>100</v>
      </c>
      <c r="H36" s="39">
        <v>100</v>
      </c>
      <c r="I36" s="39">
        <v>100</v>
      </c>
      <c r="J36" s="80">
        <v>5</v>
      </c>
      <c r="K36" s="111">
        <f>E36*J36/5</f>
        <v>1</v>
      </c>
      <c r="L36" s="139"/>
    </row>
    <row r="37" spans="1:12" s="13" customFormat="1" ht="39" thickTop="1" thickBot="1" x14ac:dyDescent="0.25">
      <c r="A37" s="71" t="s">
        <v>104</v>
      </c>
      <c r="B37" s="27"/>
      <c r="C37" s="33" t="s">
        <v>105</v>
      </c>
      <c r="D37" s="38">
        <v>0.4</v>
      </c>
      <c r="E37" s="29">
        <v>2</v>
      </c>
      <c r="F37" s="36" t="s">
        <v>18</v>
      </c>
      <c r="G37" s="112"/>
      <c r="H37" s="39"/>
      <c r="I37" s="39"/>
      <c r="J37" s="80">
        <v>3</v>
      </c>
      <c r="K37" s="111">
        <f>E37*J37/5</f>
        <v>1.2</v>
      </c>
      <c r="L37" s="139"/>
    </row>
    <row r="38" spans="1:12" s="13" customFormat="1" ht="57.75" thickTop="1" thickBot="1" x14ac:dyDescent="0.25">
      <c r="A38" s="71" t="s">
        <v>106</v>
      </c>
      <c r="B38" s="27"/>
      <c r="C38" s="33" t="s">
        <v>109</v>
      </c>
      <c r="D38" s="33" t="s">
        <v>14</v>
      </c>
      <c r="E38" s="29">
        <v>1</v>
      </c>
      <c r="F38" s="36" t="s">
        <v>17</v>
      </c>
      <c r="G38" s="112">
        <v>5</v>
      </c>
      <c r="H38" s="39">
        <v>5</v>
      </c>
      <c r="I38" s="39">
        <v>100</v>
      </c>
      <c r="J38" s="80">
        <v>5</v>
      </c>
      <c r="K38" s="111">
        <f>E38*J38/5</f>
        <v>1</v>
      </c>
      <c r="L38" s="139"/>
    </row>
    <row r="39" spans="1:12" s="13" customFormat="1" ht="39" thickTop="1" thickBot="1" x14ac:dyDescent="0.25">
      <c r="A39" s="71" t="s">
        <v>110</v>
      </c>
      <c r="B39" s="27"/>
      <c r="C39" s="33" t="s">
        <v>111</v>
      </c>
      <c r="D39" s="33" t="s">
        <v>14</v>
      </c>
      <c r="E39" s="39">
        <v>1</v>
      </c>
      <c r="F39" s="36" t="s">
        <v>17</v>
      </c>
      <c r="G39" s="112">
        <v>5</v>
      </c>
      <c r="H39" s="39">
        <v>5</v>
      </c>
      <c r="I39" s="39">
        <v>100</v>
      </c>
      <c r="J39" s="80">
        <v>5</v>
      </c>
      <c r="K39" s="111">
        <f>E39*J39/5</f>
        <v>1</v>
      </c>
      <c r="L39" s="139"/>
    </row>
    <row r="40" spans="1:12" s="13" customFormat="1" ht="39" thickTop="1" thickBot="1" x14ac:dyDescent="0.25">
      <c r="A40" s="71" t="s">
        <v>66</v>
      </c>
      <c r="B40" s="27"/>
      <c r="C40" s="33" t="s">
        <v>112</v>
      </c>
      <c r="D40" s="33" t="s">
        <v>14</v>
      </c>
      <c r="E40" s="29">
        <v>2</v>
      </c>
      <c r="F40" s="36" t="s">
        <v>17</v>
      </c>
      <c r="G40" s="112">
        <v>5</v>
      </c>
      <c r="H40" s="39">
        <v>5</v>
      </c>
      <c r="I40" s="39">
        <v>100</v>
      </c>
      <c r="J40" s="80">
        <v>5</v>
      </c>
      <c r="K40" s="111">
        <f>E40*J40/5</f>
        <v>2</v>
      </c>
      <c r="L40" s="139"/>
    </row>
    <row r="41" spans="1:12" s="13" customFormat="1" ht="39" thickTop="1" thickBot="1" x14ac:dyDescent="0.25">
      <c r="A41" s="71" t="s">
        <v>113</v>
      </c>
      <c r="B41" s="27"/>
      <c r="C41" s="33" t="s">
        <v>116</v>
      </c>
      <c r="D41" s="33" t="s">
        <v>14</v>
      </c>
      <c r="E41" s="29">
        <v>2</v>
      </c>
      <c r="F41" s="36" t="s">
        <v>18</v>
      </c>
      <c r="G41" s="112">
        <v>1</v>
      </c>
      <c r="H41" s="39">
        <v>1</v>
      </c>
      <c r="I41" s="39">
        <v>100</v>
      </c>
      <c r="J41" s="80">
        <v>1.5</v>
      </c>
      <c r="K41" s="111">
        <f>E41*J41/5</f>
        <v>0.6</v>
      </c>
      <c r="L41" s="139"/>
    </row>
    <row r="42" spans="1:12" s="13" customFormat="1" ht="19.5" thickTop="1" x14ac:dyDescent="0.2">
      <c r="A42" s="75" t="s">
        <v>70</v>
      </c>
      <c r="B42" s="9"/>
      <c r="C42" s="52" t="s">
        <v>118</v>
      </c>
      <c r="D42" s="10"/>
      <c r="E42" s="11"/>
      <c r="F42" s="46" t="s">
        <v>18</v>
      </c>
      <c r="G42" s="90"/>
      <c r="H42" s="91"/>
      <c r="I42" s="91"/>
      <c r="J42" s="77"/>
      <c r="K42" s="92">
        <f>E42*J42/5</f>
        <v>0</v>
      </c>
      <c r="L42" s="139"/>
    </row>
    <row r="43" spans="1:12" s="13" customFormat="1" ht="56.25" x14ac:dyDescent="0.2">
      <c r="A43" s="76"/>
      <c r="B43" s="20" t="s">
        <v>117</v>
      </c>
      <c r="C43" s="22" t="s">
        <v>119</v>
      </c>
      <c r="D43" s="26">
        <v>0.6</v>
      </c>
      <c r="E43" s="54">
        <v>1</v>
      </c>
      <c r="F43" s="24" t="s">
        <v>18</v>
      </c>
      <c r="G43" s="100">
        <v>1</v>
      </c>
      <c r="H43" s="101">
        <v>1</v>
      </c>
      <c r="I43" s="105"/>
      <c r="J43" s="79">
        <v>4.5</v>
      </c>
      <c r="K43" s="103">
        <f>E43*J43/5</f>
        <v>0.9</v>
      </c>
      <c r="L43" s="139"/>
    </row>
    <row r="44" spans="1:12" s="13" customFormat="1" ht="75.75" thickBot="1" x14ac:dyDescent="0.25">
      <c r="A44" s="74"/>
      <c r="B44" s="14" t="s">
        <v>120</v>
      </c>
      <c r="C44" s="15" t="s">
        <v>121</v>
      </c>
      <c r="D44" s="53">
        <v>0.5</v>
      </c>
      <c r="E44" s="17">
        <v>1</v>
      </c>
      <c r="F44" s="51" t="s">
        <v>18</v>
      </c>
      <c r="G44" s="106">
        <v>3</v>
      </c>
      <c r="H44" s="107">
        <v>3</v>
      </c>
      <c r="I44" s="107"/>
      <c r="J44" s="78">
        <v>5</v>
      </c>
      <c r="K44" s="96">
        <f>E44*J44/5</f>
        <v>1</v>
      </c>
      <c r="L44" s="139"/>
    </row>
    <row r="45" spans="1:12" s="13" customFormat="1" ht="76.5" thickTop="1" thickBot="1" x14ac:dyDescent="0.25">
      <c r="A45" s="71" t="s">
        <v>123</v>
      </c>
      <c r="B45" s="27"/>
      <c r="C45" s="33" t="s">
        <v>124</v>
      </c>
      <c r="D45" s="38" t="s">
        <v>14</v>
      </c>
      <c r="E45" s="29">
        <v>2</v>
      </c>
      <c r="F45" s="40" t="s">
        <v>220</v>
      </c>
      <c r="G45" s="112">
        <v>5</v>
      </c>
      <c r="H45" s="39">
        <v>4</v>
      </c>
      <c r="I45" s="39">
        <v>80</v>
      </c>
      <c r="J45" s="80">
        <v>4</v>
      </c>
      <c r="K45" s="111">
        <f>E45*J45/5</f>
        <v>1.6</v>
      </c>
      <c r="L45" s="139"/>
    </row>
    <row r="46" spans="1:12" s="13" customFormat="1" ht="20.25" thickTop="1" thickBot="1" x14ac:dyDescent="0.25">
      <c r="A46" s="71" t="s">
        <v>125</v>
      </c>
      <c r="B46" s="27"/>
      <c r="C46" s="33" t="s">
        <v>126</v>
      </c>
      <c r="D46" s="38" t="s">
        <v>14</v>
      </c>
      <c r="E46" s="29">
        <v>2</v>
      </c>
      <c r="F46" s="40" t="s">
        <v>225</v>
      </c>
      <c r="G46" s="112">
        <v>5</v>
      </c>
      <c r="H46" s="39">
        <v>5</v>
      </c>
      <c r="I46" s="39"/>
      <c r="J46" s="80">
        <v>5</v>
      </c>
      <c r="K46" s="111">
        <f>E46*J46/5</f>
        <v>2</v>
      </c>
      <c r="L46" s="139"/>
    </row>
    <row r="47" spans="1:12" s="13" customFormat="1" ht="39" thickTop="1" thickBot="1" x14ac:dyDescent="0.25">
      <c r="A47" s="71" t="s">
        <v>91</v>
      </c>
      <c r="B47" s="27"/>
      <c r="C47" s="33" t="s">
        <v>127</v>
      </c>
      <c r="D47" s="38" t="s">
        <v>14</v>
      </c>
      <c r="E47" s="29">
        <v>1</v>
      </c>
      <c r="F47" s="40" t="s">
        <v>220</v>
      </c>
      <c r="G47" s="112">
        <v>5</v>
      </c>
      <c r="H47" s="39">
        <v>3</v>
      </c>
      <c r="I47" s="39">
        <v>60</v>
      </c>
      <c r="J47" s="80">
        <v>3</v>
      </c>
      <c r="K47" s="111">
        <f>E47*J47/5</f>
        <v>0.6</v>
      </c>
      <c r="L47" s="139"/>
    </row>
    <row r="48" spans="1:12" s="13" customFormat="1" ht="39" thickTop="1" thickBot="1" x14ac:dyDescent="0.25">
      <c r="A48" s="71" t="s">
        <v>128</v>
      </c>
      <c r="B48" s="27"/>
      <c r="C48" s="33" t="s">
        <v>129</v>
      </c>
      <c r="D48" s="38" t="s">
        <v>14</v>
      </c>
      <c r="E48" s="29">
        <v>2</v>
      </c>
      <c r="F48" s="40" t="s">
        <v>220</v>
      </c>
      <c r="G48" s="112">
        <v>25</v>
      </c>
      <c r="H48" s="39">
        <v>25</v>
      </c>
      <c r="I48" s="39">
        <v>100</v>
      </c>
      <c r="J48" s="80">
        <v>5</v>
      </c>
      <c r="K48" s="111">
        <f>E48*J48/5</f>
        <v>2</v>
      </c>
      <c r="L48" s="139"/>
    </row>
    <row r="49" spans="1:12" s="13" customFormat="1" ht="57.75" thickTop="1" thickBot="1" x14ac:dyDescent="0.25">
      <c r="A49" s="71" t="s">
        <v>130</v>
      </c>
      <c r="B49" s="27"/>
      <c r="C49" s="33" t="s">
        <v>131</v>
      </c>
      <c r="D49" s="38" t="s">
        <v>14</v>
      </c>
      <c r="E49" s="29">
        <v>2</v>
      </c>
      <c r="F49" s="40" t="s">
        <v>220</v>
      </c>
      <c r="G49" s="112">
        <v>5</v>
      </c>
      <c r="H49" s="39">
        <v>5</v>
      </c>
      <c r="I49" s="39">
        <v>100</v>
      </c>
      <c r="J49" s="80">
        <v>5</v>
      </c>
      <c r="K49" s="111">
        <f>E49*J49/5</f>
        <v>2</v>
      </c>
      <c r="L49" s="139"/>
    </row>
    <row r="50" spans="1:12" s="13" customFormat="1" ht="57.75" thickTop="1" thickBot="1" x14ac:dyDescent="0.25">
      <c r="A50" s="71" t="s">
        <v>132</v>
      </c>
      <c r="B50" s="27"/>
      <c r="C50" s="33" t="s">
        <v>133</v>
      </c>
      <c r="D50" s="38" t="s">
        <v>14</v>
      </c>
      <c r="E50" s="29">
        <v>2</v>
      </c>
      <c r="F50" s="40" t="s">
        <v>220</v>
      </c>
      <c r="G50" s="112">
        <v>5</v>
      </c>
      <c r="H50" s="39">
        <v>4.24</v>
      </c>
      <c r="I50" s="39">
        <v>84.8</v>
      </c>
      <c r="J50" s="80">
        <v>4.24</v>
      </c>
      <c r="K50" s="111">
        <f>E50*J50/5</f>
        <v>1.6960000000000002</v>
      </c>
      <c r="L50" s="139"/>
    </row>
    <row r="51" spans="1:12" s="13" customFormat="1" ht="39" thickTop="1" thickBot="1" x14ac:dyDescent="0.25">
      <c r="A51" s="71" t="s">
        <v>134</v>
      </c>
      <c r="B51" s="27"/>
      <c r="C51" s="33" t="s">
        <v>135</v>
      </c>
      <c r="D51" s="38" t="s">
        <v>14</v>
      </c>
      <c r="E51" s="29">
        <v>2</v>
      </c>
      <c r="F51" s="36" t="s">
        <v>15</v>
      </c>
      <c r="G51" s="106">
        <v>5</v>
      </c>
      <c r="H51" s="107">
        <v>2.75</v>
      </c>
      <c r="I51" s="107"/>
      <c r="J51" s="78">
        <v>2.75</v>
      </c>
      <c r="K51" s="96">
        <f>E51*J51/5</f>
        <v>1.1000000000000001</v>
      </c>
      <c r="L51" s="139"/>
    </row>
    <row r="52" spans="1:12" s="13" customFormat="1" ht="39" thickTop="1" thickBot="1" x14ac:dyDescent="0.25">
      <c r="A52" s="71" t="s">
        <v>67</v>
      </c>
      <c r="B52" s="27"/>
      <c r="C52" s="33" t="s">
        <v>136</v>
      </c>
      <c r="D52" s="38" t="s">
        <v>14</v>
      </c>
      <c r="E52" s="29">
        <v>1</v>
      </c>
      <c r="F52" s="36" t="s">
        <v>15</v>
      </c>
      <c r="G52" s="112">
        <v>5</v>
      </c>
      <c r="H52" s="39">
        <v>3.5</v>
      </c>
      <c r="I52" s="39"/>
      <c r="J52" s="80">
        <v>3.5</v>
      </c>
      <c r="K52" s="111">
        <f>E52*J52/5</f>
        <v>0.7</v>
      </c>
      <c r="L52" s="139"/>
    </row>
    <row r="53" spans="1:12" s="13" customFormat="1" ht="57.75" thickTop="1" thickBot="1" x14ac:dyDescent="0.25">
      <c r="A53" s="71" t="s">
        <v>137</v>
      </c>
      <c r="B53" s="27"/>
      <c r="C53" s="33" t="s">
        <v>138</v>
      </c>
      <c r="D53" s="38" t="s">
        <v>14</v>
      </c>
      <c r="E53" s="29">
        <v>1</v>
      </c>
      <c r="F53" s="36" t="s">
        <v>15</v>
      </c>
      <c r="G53" s="112">
        <v>5</v>
      </c>
      <c r="H53" s="39">
        <v>5</v>
      </c>
      <c r="I53" s="39"/>
      <c r="J53" s="80">
        <v>5</v>
      </c>
      <c r="K53" s="111">
        <f>E53*J53/5</f>
        <v>1</v>
      </c>
      <c r="L53" s="139"/>
    </row>
    <row r="54" spans="1:12" s="13" customFormat="1" ht="57.75" thickTop="1" thickBot="1" x14ac:dyDescent="0.25">
      <c r="A54" s="71" t="s">
        <v>139</v>
      </c>
      <c r="B54" s="27"/>
      <c r="C54" s="33" t="s">
        <v>140</v>
      </c>
      <c r="D54" s="38" t="s">
        <v>14</v>
      </c>
      <c r="E54" s="29">
        <v>1</v>
      </c>
      <c r="F54" s="36" t="s">
        <v>15</v>
      </c>
      <c r="G54" s="112">
        <v>5</v>
      </c>
      <c r="H54" s="39">
        <v>3.4</v>
      </c>
      <c r="I54" s="39"/>
      <c r="J54" s="80">
        <v>1.6</v>
      </c>
      <c r="K54" s="111">
        <f>E54*J54/5</f>
        <v>0.32</v>
      </c>
      <c r="L54" s="139"/>
    </row>
    <row r="55" spans="1:12" s="13" customFormat="1" ht="39" thickTop="1" thickBot="1" x14ac:dyDescent="0.25">
      <c r="A55" s="71" t="s">
        <v>141</v>
      </c>
      <c r="B55" s="27"/>
      <c r="C55" s="33" t="s">
        <v>142</v>
      </c>
      <c r="D55" s="38" t="s">
        <v>14</v>
      </c>
      <c r="E55" s="29">
        <v>1</v>
      </c>
      <c r="F55" s="36" t="s">
        <v>15</v>
      </c>
      <c r="G55" s="112">
        <v>5</v>
      </c>
      <c r="H55" s="39">
        <v>3.3</v>
      </c>
      <c r="I55" s="39"/>
      <c r="J55" s="80">
        <v>3.3</v>
      </c>
      <c r="K55" s="111">
        <f>E55*J55/5</f>
        <v>0.65999999999999992</v>
      </c>
      <c r="L55" s="139"/>
    </row>
    <row r="56" spans="1:12" s="13" customFormat="1" ht="39" thickTop="1" thickBot="1" x14ac:dyDescent="0.25">
      <c r="A56" s="71" t="s">
        <v>143</v>
      </c>
      <c r="B56" s="27"/>
      <c r="C56" s="33" t="s">
        <v>144</v>
      </c>
      <c r="D56" s="38" t="s">
        <v>14</v>
      </c>
      <c r="E56" s="29">
        <v>1</v>
      </c>
      <c r="F56" s="36" t="s">
        <v>15</v>
      </c>
      <c r="G56" s="112">
        <v>5</v>
      </c>
      <c r="H56" s="39">
        <v>4</v>
      </c>
      <c r="I56" s="39"/>
      <c r="J56" s="80">
        <v>4</v>
      </c>
      <c r="K56" s="111">
        <f>E56*J56/5</f>
        <v>0.8</v>
      </c>
      <c r="L56" s="139"/>
    </row>
    <row r="57" spans="1:12" s="13" customFormat="1" ht="39" thickTop="1" thickBot="1" x14ac:dyDescent="0.25">
      <c r="A57" s="71" t="s">
        <v>92</v>
      </c>
      <c r="B57" s="27"/>
      <c r="C57" s="33" t="s">
        <v>145</v>
      </c>
      <c r="D57" s="38" t="s">
        <v>14</v>
      </c>
      <c r="E57" s="29">
        <v>1</v>
      </c>
      <c r="F57" s="36" t="s">
        <v>15</v>
      </c>
      <c r="G57" s="112" t="s">
        <v>226</v>
      </c>
      <c r="H57" s="39" t="s">
        <v>226</v>
      </c>
      <c r="I57" s="39">
        <v>0</v>
      </c>
      <c r="J57" s="80">
        <v>4.5</v>
      </c>
      <c r="K57" s="111">
        <f>E57*J57/5</f>
        <v>0.9</v>
      </c>
      <c r="L57" s="139"/>
    </row>
    <row r="58" spans="1:12" s="13" customFormat="1" ht="20.25" thickTop="1" thickBot="1" x14ac:dyDescent="0.25">
      <c r="A58" s="71" t="s">
        <v>146</v>
      </c>
      <c r="B58" s="27"/>
      <c r="C58" s="33" t="s">
        <v>147</v>
      </c>
      <c r="D58" s="38" t="s">
        <v>148</v>
      </c>
      <c r="E58" s="29">
        <v>1</v>
      </c>
      <c r="F58" s="36" t="s">
        <v>15</v>
      </c>
      <c r="G58" s="138" t="s">
        <v>282</v>
      </c>
      <c r="H58" s="113"/>
      <c r="I58" s="113"/>
      <c r="J58" s="113">
        <v>0</v>
      </c>
      <c r="K58" s="114">
        <f>E58*J58/5</f>
        <v>0</v>
      </c>
      <c r="L58" s="139"/>
    </row>
    <row r="59" spans="1:12" s="13" customFormat="1" ht="39" thickTop="1" thickBot="1" x14ac:dyDescent="0.25">
      <c r="A59" s="71" t="s">
        <v>149</v>
      </c>
      <c r="B59" s="27"/>
      <c r="C59" s="33" t="s">
        <v>150</v>
      </c>
      <c r="D59" s="38" t="s">
        <v>14</v>
      </c>
      <c r="E59" s="29">
        <v>2</v>
      </c>
      <c r="F59" s="36" t="s">
        <v>15</v>
      </c>
      <c r="G59" s="112">
        <v>5</v>
      </c>
      <c r="H59" s="39">
        <v>3.5</v>
      </c>
      <c r="I59" s="39"/>
      <c r="J59" s="80">
        <v>3.5</v>
      </c>
      <c r="K59" s="111">
        <f>E59*J59/5</f>
        <v>1.4</v>
      </c>
      <c r="L59" s="139"/>
    </row>
    <row r="60" spans="1:12" s="13" customFormat="1" ht="39" thickTop="1" thickBot="1" x14ac:dyDescent="0.25">
      <c r="A60" s="71" t="s">
        <v>108</v>
      </c>
      <c r="B60" s="27"/>
      <c r="C60" s="33" t="s">
        <v>151</v>
      </c>
      <c r="D60" s="38" t="s">
        <v>14</v>
      </c>
      <c r="E60" s="29">
        <v>1</v>
      </c>
      <c r="F60" s="36" t="s">
        <v>15</v>
      </c>
      <c r="G60" s="112">
        <v>5</v>
      </c>
      <c r="H60" s="39">
        <v>3.25</v>
      </c>
      <c r="I60" s="39"/>
      <c r="J60" s="80">
        <v>3.25</v>
      </c>
      <c r="K60" s="111">
        <f>E60*J60/5</f>
        <v>0.65</v>
      </c>
      <c r="L60" s="139"/>
    </row>
    <row r="61" spans="1:12" s="13" customFormat="1" ht="39" thickTop="1" thickBot="1" x14ac:dyDescent="0.25">
      <c r="A61" s="71" t="s">
        <v>152</v>
      </c>
      <c r="B61" s="27"/>
      <c r="C61" s="33" t="s">
        <v>153</v>
      </c>
      <c r="D61" s="38" t="s">
        <v>14</v>
      </c>
      <c r="E61" s="29">
        <v>1</v>
      </c>
      <c r="F61" s="36" t="s">
        <v>15</v>
      </c>
      <c r="G61" s="112">
        <v>5</v>
      </c>
      <c r="H61" s="39">
        <v>4</v>
      </c>
      <c r="I61" s="39"/>
      <c r="J61" s="80">
        <v>4</v>
      </c>
      <c r="K61" s="111">
        <f>E61*J61/5</f>
        <v>0.8</v>
      </c>
      <c r="L61" s="139"/>
    </row>
    <row r="62" spans="1:12" s="13" customFormat="1" ht="39" thickTop="1" thickBot="1" x14ac:dyDescent="0.25">
      <c r="A62" s="71" t="s">
        <v>154</v>
      </c>
      <c r="B62" s="27"/>
      <c r="C62" s="33" t="s">
        <v>155</v>
      </c>
      <c r="D62" s="38" t="s">
        <v>14</v>
      </c>
      <c r="E62" s="29">
        <v>2</v>
      </c>
      <c r="F62" s="40" t="s">
        <v>220</v>
      </c>
      <c r="G62" s="112">
        <v>5</v>
      </c>
      <c r="H62" s="39">
        <v>5</v>
      </c>
      <c r="I62" s="39">
        <v>100</v>
      </c>
      <c r="J62" s="80">
        <v>5</v>
      </c>
      <c r="K62" s="111">
        <f>E62*J62/5</f>
        <v>2</v>
      </c>
      <c r="L62" s="139"/>
    </row>
    <row r="63" spans="1:12" s="13" customFormat="1" ht="19.5" thickTop="1" x14ac:dyDescent="0.2">
      <c r="A63" s="75" t="s">
        <v>114</v>
      </c>
      <c r="B63" s="9"/>
      <c r="C63" s="10" t="s">
        <v>157</v>
      </c>
      <c r="D63" s="55"/>
      <c r="E63" s="11"/>
      <c r="F63" s="46" t="s">
        <v>16</v>
      </c>
      <c r="G63" s="115"/>
      <c r="H63" s="116"/>
      <c r="I63" s="116"/>
      <c r="J63" s="117"/>
      <c r="K63" s="118">
        <f>E63*J63/5</f>
        <v>0</v>
      </c>
      <c r="L63" s="139"/>
    </row>
    <row r="64" spans="1:12" s="13" customFormat="1" x14ac:dyDescent="0.2">
      <c r="A64" s="76"/>
      <c r="B64" s="20" t="s">
        <v>156</v>
      </c>
      <c r="C64" s="22" t="s">
        <v>158</v>
      </c>
      <c r="D64" s="26" t="s">
        <v>38</v>
      </c>
      <c r="E64" s="23">
        <v>0.3</v>
      </c>
      <c r="F64" s="24" t="s">
        <v>16</v>
      </c>
      <c r="G64" s="119">
        <v>11</v>
      </c>
      <c r="H64" s="120">
        <v>11</v>
      </c>
      <c r="I64" s="120">
        <v>100</v>
      </c>
      <c r="J64" s="122">
        <v>5</v>
      </c>
      <c r="K64" s="123">
        <f>E64*J64/5</f>
        <v>0.3</v>
      </c>
      <c r="L64" s="139"/>
    </row>
    <row r="65" spans="1:12" s="13" customFormat="1" ht="37.5" x14ac:dyDescent="0.2">
      <c r="A65" s="76"/>
      <c r="B65" s="20" t="s">
        <v>159</v>
      </c>
      <c r="C65" s="22" t="s">
        <v>160</v>
      </c>
      <c r="D65" s="26" t="s">
        <v>38</v>
      </c>
      <c r="E65" s="23">
        <v>0.3</v>
      </c>
      <c r="F65" s="24" t="s">
        <v>16</v>
      </c>
      <c r="G65" s="119">
        <v>49</v>
      </c>
      <c r="H65" s="120">
        <v>14</v>
      </c>
      <c r="I65" s="121">
        <v>28.571428571428569</v>
      </c>
      <c r="J65" s="122">
        <v>4</v>
      </c>
      <c r="K65" s="123">
        <f>E65*J65/5</f>
        <v>0.24</v>
      </c>
      <c r="L65" s="139"/>
    </row>
    <row r="66" spans="1:12" s="13" customFormat="1" x14ac:dyDescent="0.2">
      <c r="A66" s="76"/>
      <c r="B66" s="20" t="s">
        <v>161</v>
      </c>
      <c r="C66" s="22" t="s">
        <v>162</v>
      </c>
      <c r="D66" s="26" t="s">
        <v>163</v>
      </c>
      <c r="E66" s="23">
        <v>0.2</v>
      </c>
      <c r="F66" s="24" t="s">
        <v>16</v>
      </c>
      <c r="G66" s="119">
        <v>11</v>
      </c>
      <c r="H66" s="120">
        <v>0</v>
      </c>
      <c r="I66" s="121">
        <v>0</v>
      </c>
      <c r="J66" s="122">
        <v>5</v>
      </c>
      <c r="K66" s="123">
        <f>E66*J66/5</f>
        <v>0.2</v>
      </c>
      <c r="L66" s="139"/>
    </row>
    <row r="67" spans="1:12" s="13" customFormat="1" x14ac:dyDescent="0.2">
      <c r="A67" s="76"/>
      <c r="B67" s="20" t="s">
        <v>164</v>
      </c>
      <c r="C67" s="22" t="s">
        <v>165</v>
      </c>
      <c r="D67" s="26" t="s">
        <v>166</v>
      </c>
      <c r="E67" s="23">
        <v>0.3</v>
      </c>
      <c r="F67" s="24" t="s">
        <v>16</v>
      </c>
      <c r="G67" s="119">
        <v>11</v>
      </c>
      <c r="H67" s="120">
        <v>0</v>
      </c>
      <c r="I67" s="121">
        <v>0</v>
      </c>
      <c r="J67" s="122">
        <v>5</v>
      </c>
      <c r="K67" s="123">
        <f>E67*J67/5</f>
        <v>0.3</v>
      </c>
      <c r="L67" s="139"/>
    </row>
    <row r="68" spans="1:12" s="13" customFormat="1" ht="37.5" x14ac:dyDescent="0.2">
      <c r="A68" s="76"/>
      <c r="B68" s="20" t="s">
        <v>167</v>
      </c>
      <c r="C68" s="22" t="s">
        <v>168</v>
      </c>
      <c r="D68" s="26" t="s">
        <v>38</v>
      </c>
      <c r="E68" s="23">
        <v>0.3</v>
      </c>
      <c r="F68" s="24" t="s">
        <v>16</v>
      </c>
      <c r="G68" s="119">
        <v>1551</v>
      </c>
      <c r="H68" s="120">
        <v>1361</v>
      </c>
      <c r="I68" s="121">
        <v>87.749838813668603</v>
      </c>
      <c r="J68" s="122">
        <v>5</v>
      </c>
      <c r="K68" s="123">
        <f>E68*J68/5</f>
        <v>0.3</v>
      </c>
      <c r="L68" s="139"/>
    </row>
    <row r="69" spans="1:12" s="13" customFormat="1" ht="44.25" customHeight="1" x14ac:dyDescent="0.2">
      <c r="A69" s="76"/>
      <c r="B69" s="20" t="s">
        <v>169</v>
      </c>
      <c r="C69" s="22" t="s">
        <v>170</v>
      </c>
      <c r="D69" s="26" t="s">
        <v>38</v>
      </c>
      <c r="E69" s="23">
        <v>0.3</v>
      </c>
      <c r="F69" s="24" t="s">
        <v>16</v>
      </c>
      <c r="G69" s="119">
        <v>51</v>
      </c>
      <c r="H69" s="120">
        <v>47</v>
      </c>
      <c r="I69" s="121">
        <v>92.156862745098039</v>
      </c>
      <c r="J69" s="122">
        <v>5</v>
      </c>
      <c r="K69" s="123">
        <f>E69*J69/5</f>
        <v>0.3</v>
      </c>
      <c r="L69" s="139"/>
    </row>
    <row r="70" spans="1:12" s="13" customFormat="1" ht="38.25" thickBot="1" x14ac:dyDescent="0.25">
      <c r="A70" s="74"/>
      <c r="B70" s="14" t="s">
        <v>171</v>
      </c>
      <c r="C70" s="15" t="s">
        <v>172</v>
      </c>
      <c r="D70" s="53">
        <v>1</v>
      </c>
      <c r="E70" s="17">
        <v>0.3</v>
      </c>
      <c r="F70" s="51" t="s">
        <v>16</v>
      </c>
      <c r="G70" s="106">
        <v>1</v>
      </c>
      <c r="H70" s="107">
        <v>1</v>
      </c>
      <c r="I70" s="107">
        <v>100</v>
      </c>
      <c r="J70" s="78">
        <v>5</v>
      </c>
      <c r="K70" s="96">
        <f>E70*J70/5</f>
        <v>0.3</v>
      </c>
      <c r="L70" s="139"/>
    </row>
    <row r="71" spans="1:12" s="13" customFormat="1" ht="39" thickTop="1" thickBot="1" x14ac:dyDescent="0.25">
      <c r="A71" s="71" t="s">
        <v>173</v>
      </c>
      <c r="B71" s="27"/>
      <c r="C71" s="33" t="s">
        <v>174</v>
      </c>
      <c r="D71" s="38">
        <v>0.95</v>
      </c>
      <c r="E71" s="29">
        <v>1</v>
      </c>
      <c r="F71" s="36" t="s">
        <v>16</v>
      </c>
      <c r="G71" s="112"/>
      <c r="H71" s="39"/>
      <c r="I71" s="39">
        <v>75</v>
      </c>
      <c r="J71" s="80">
        <v>2</v>
      </c>
      <c r="K71" s="111">
        <f>E71*J71/5</f>
        <v>0.4</v>
      </c>
      <c r="L71" s="139"/>
    </row>
    <row r="72" spans="1:12" s="13" customFormat="1" ht="39" thickTop="1" thickBot="1" x14ac:dyDescent="0.25">
      <c r="A72" s="71" t="s">
        <v>175</v>
      </c>
      <c r="B72" s="27"/>
      <c r="C72" s="33" t="s">
        <v>19</v>
      </c>
      <c r="D72" s="38" t="s">
        <v>14</v>
      </c>
      <c r="E72" s="29">
        <v>1</v>
      </c>
      <c r="F72" s="36" t="s">
        <v>20</v>
      </c>
      <c r="G72" s="112">
        <v>5</v>
      </c>
      <c r="H72" s="39">
        <v>4.3099999999999996</v>
      </c>
      <c r="I72" s="39">
        <v>86.29</v>
      </c>
      <c r="J72" s="80">
        <v>4.3099999999999996</v>
      </c>
      <c r="K72" s="111">
        <f>E72*J72/5</f>
        <v>0.86199999999999988</v>
      </c>
      <c r="L72" s="139"/>
    </row>
    <row r="73" spans="1:12" s="13" customFormat="1" ht="39" thickTop="1" thickBot="1" x14ac:dyDescent="0.25">
      <c r="A73" s="71" t="s">
        <v>176</v>
      </c>
      <c r="B73" s="27"/>
      <c r="C73" s="33" t="s">
        <v>177</v>
      </c>
      <c r="D73" s="38" t="s">
        <v>14</v>
      </c>
      <c r="E73" s="29">
        <v>1</v>
      </c>
      <c r="F73" s="36" t="s">
        <v>20</v>
      </c>
      <c r="G73" s="112">
        <v>5</v>
      </c>
      <c r="H73" s="39">
        <v>5</v>
      </c>
      <c r="I73" s="39">
        <v>100</v>
      </c>
      <c r="J73" s="80">
        <v>5</v>
      </c>
      <c r="K73" s="111">
        <f>E73*J73/5</f>
        <v>1</v>
      </c>
      <c r="L73" s="139"/>
    </row>
    <row r="74" spans="1:12" s="13" customFormat="1" ht="57.75" thickTop="1" thickBot="1" x14ac:dyDescent="0.25">
      <c r="A74" s="71" t="s">
        <v>178</v>
      </c>
      <c r="B74" s="27"/>
      <c r="C74" s="33" t="s">
        <v>179</v>
      </c>
      <c r="D74" s="38" t="s">
        <v>180</v>
      </c>
      <c r="E74" s="29">
        <v>1</v>
      </c>
      <c r="F74" s="36" t="s">
        <v>221</v>
      </c>
      <c r="G74" s="108">
        <v>10918</v>
      </c>
      <c r="H74" s="109">
        <v>3435</v>
      </c>
      <c r="I74" s="39">
        <v>31.46</v>
      </c>
      <c r="J74" s="80">
        <v>1</v>
      </c>
      <c r="K74" s="111">
        <f>E74*J74/5</f>
        <v>0.2</v>
      </c>
      <c r="L74" s="139"/>
    </row>
    <row r="75" spans="1:12" s="13" customFormat="1" ht="81" customHeight="1" thickTop="1" thickBot="1" x14ac:dyDescent="0.25">
      <c r="A75" s="71" t="s">
        <v>181</v>
      </c>
      <c r="B75" s="27"/>
      <c r="C75" s="33" t="s">
        <v>182</v>
      </c>
      <c r="D75" s="38" t="s">
        <v>183</v>
      </c>
      <c r="E75" s="29">
        <v>1</v>
      </c>
      <c r="F75" s="36" t="s">
        <v>221</v>
      </c>
      <c r="G75" s="112">
        <v>91</v>
      </c>
      <c r="H75" s="39">
        <v>4</v>
      </c>
      <c r="I75" s="39">
        <v>4.4000000000000004</v>
      </c>
      <c r="J75" s="80">
        <v>1</v>
      </c>
      <c r="K75" s="111">
        <f>E75*J75/5</f>
        <v>0.2</v>
      </c>
      <c r="L75" s="139"/>
    </row>
    <row r="76" spans="1:12" s="13" customFormat="1" ht="19.5" thickTop="1" x14ac:dyDescent="0.2">
      <c r="A76" s="72" t="s">
        <v>184</v>
      </c>
      <c r="B76" s="56"/>
      <c r="C76" s="57" t="s">
        <v>185</v>
      </c>
      <c r="D76" s="58"/>
      <c r="E76" s="59"/>
      <c r="F76" s="60" t="s">
        <v>17</v>
      </c>
      <c r="G76" s="115"/>
      <c r="H76" s="116"/>
      <c r="I76" s="116"/>
      <c r="J76" s="117"/>
      <c r="K76" s="118">
        <f>E76*J76/5</f>
        <v>0</v>
      </c>
      <c r="L76" s="139"/>
    </row>
    <row r="77" spans="1:12" s="13" customFormat="1" ht="56.25" x14ac:dyDescent="0.2">
      <c r="A77" s="73"/>
      <c r="B77" s="61" t="s">
        <v>186</v>
      </c>
      <c r="C77" s="62" t="s">
        <v>187</v>
      </c>
      <c r="D77" s="63" t="s">
        <v>14</v>
      </c>
      <c r="E77" s="64">
        <v>1</v>
      </c>
      <c r="F77" s="65" t="s">
        <v>17</v>
      </c>
      <c r="G77" s="119">
        <v>5</v>
      </c>
      <c r="H77" s="120">
        <v>4.67</v>
      </c>
      <c r="I77" s="120">
        <v>93.399999999999991</v>
      </c>
      <c r="J77" s="122">
        <v>4.67</v>
      </c>
      <c r="K77" s="123">
        <f>E77*J77/5</f>
        <v>0.93399999999999994</v>
      </c>
      <c r="L77" s="139"/>
    </row>
    <row r="78" spans="1:12" s="13" customFormat="1" ht="38.25" thickBot="1" x14ac:dyDescent="0.25">
      <c r="A78" s="74"/>
      <c r="B78" s="14" t="s">
        <v>188</v>
      </c>
      <c r="C78" s="15" t="s">
        <v>189</v>
      </c>
      <c r="D78" s="53" t="s">
        <v>14</v>
      </c>
      <c r="E78" s="17">
        <v>1</v>
      </c>
      <c r="F78" s="51" t="s">
        <v>17</v>
      </c>
      <c r="G78" s="106">
        <v>5</v>
      </c>
      <c r="H78" s="107">
        <v>5</v>
      </c>
      <c r="I78" s="107">
        <v>100</v>
      </c>
      <c r="J78" s="78">
        <v>5</v>
      </c>
      <c r="K78" s="96">
        <f>E78*J78/5</f>
        <v>1</v>
      </c>
      <c r="L78" s="139"/>
    </row>
    <row r="79" spans="1:12" s="13" customFormat="1" ht="19.5" thickTop="1" x14ac:dyDescent="0.2">
      <c r="A79" s="72" t="s">
        <v>190</v>
      </c>
      <c r="B79" s="56"/>
      <c r="C79" s="57" t="s">
        <v>191</v>
      </c>
      <c r="D79" s="58"/>
      <c r="E79" s="59"/>
      <c r="F79" s="60" t="s">
        <v>15</v>
      </c>
      <c r="G79" s="115"/>
      <c r="H79" s="116"/>
      <c r="I79" s="116"/>
      <c r="J79" s="117"/>
      <c r="K79" s="118">
        <f>E79*J79/5</f>
        <v>0</v>
      </c>
      <c r="L79" s="139"/>
    </row>
    <row r="80" spans="1:12" s="13" customFormat="1" x14ac:dyDescent="0.2">
      <c r="A80" s="73"/>
      <c r="B80" s="61" t="s">
        <v>192</v>
      </c>
      <c r="C80" s="62" t="s">
        <v>193</v>
      </c>
      <c r="D80" s="63" t="s">
        <v>14</v>
      </c>
      <c r="E80" s="64">
        <v>0.5</v>
      </c>
      <c r="F80" s="65" t="s">
        <v>15</v>
      </c>
      <c r="G80" s="119">
        <v>5</v>
      </c>
      <c r="H80" s="120">
        <v>2.5</v>
      </c>
      <c r="I80" s="120"/>
      <c r="J80" s="122">
        <v>2.5</v>
      </c>
      <c r="K80" s="123">
        <f>E80*J80/5</f>
        <v>0.25</v>
      </c>
      <c r="L80" s="139"/>
    </row>
    <row r="81" spans="1:12" s="13" customFormat="1" ht="66" customHeight="1" thickBot="1" x14ac:dyDescent="0.25">
      <c r="A81" s="74"/>
      <c r="B81" s="14" t="s">
        <v>194</v>
      </c>
      <c r="C81" s="15" t="s">
        <v>195</v>
      </c>
      <c r="D81" s="53" t="s">
        <v>14</v>
      </c>
      <c r="E81" s="17">
        <v>0.5</v>
      </c>
      <c r="F81" s="51" t="s">
        <v>15</v>
      </c>
      <c r="G81" s="106">
        <v>5</v>
      </c>
      <c r="H81" s="107">
        <v>4</v>
      </c>
      <c r="I81" s="107"/>
      <c r="J81" s="78">
        <v>4</v>
      </c>
      <c r="K81" s="96">
        <f>E81*J81/5</f>
        <v>0.4</v>
      </c>
      <c r="L81" s="139"/>
    </row>
    <row r="82" spans="1:12" s="13" customFormat="1" ht="39" thickTop="1" thickBot="1" x14ac:dyDescent="0.25">
      <c r="A82" s="71" t="s">
        <v>196</v>
      </c>
      <c r="B82" s="27"/>
      <c r="C82" s="33" t="s">
        <v>197</v>
      </c>
      <c r="D82" s="38" t="s">
        <v>14</v>
      </c>
      <c r="E82" s="29">
        <v>1</v>
      </c>
      <c r="F82" s="40" t="s">
        <v>21</v>
      </c>
      <c r="G82" s="112">
        <v>5</v>
      </c>
      <c r="H82" s="39">
        <v>3.21</v>
      </c>
      <c r="I82" s="39"/>
      <c r="J82" s="80">
        <v>3.21</v>
      </c>
      <c r="K82" s="111">
        <f>E82*J82/5</f>
        <v>0.64200000000000002</v>
      </c>
      <c r="L82" s="139"/>
    </row>
    <row r="83" spans="1:12" s="13" customFormat="1" ht="47.25" customHeight="1" thickTop="1" thickBot="1" x14ac:dyDescent="0.25">
      <c r="A83" s="71" t="s">
        <v>198</v>
      </c>
      <c r="B83" s="27"/>
      <c r="C83" s="33" t="s">
        <v>199</v>
      </c>
      <c r="D83" s="38" t="s">
        <v>14</v>
      </c>
      <c r="E83" s="29">
        <v>1</v>
      </c>
      <c r="F83" s="40" t="s">
        <v>21</v>
      </c>
      <c r="G83" s="112">
        <v>5</v>
      </c>
      <c r="H83" s="39">
        <v>3</v>
      </c>
      <c r="I83" s="39"/>
      <c r="J83" s="80">
        <v>3</v>
      </c>
      <c r="K83" s="111">
        <f>E83*J83/5</f>
        <v>0.6</v>
      </c>
      <c r="L83" s="139"/>
    </row>
    <row r="84" spans="1:12" s="13" customFormat="1" ht="39" thickTop="1" thickBot="1" x14ac:dyDescent="0.25">
      <c r="A84" s="71" t="s">
        <v>200</v>
      </c>
      <c r="B84" s="27"/>
      <c r="C84" s="33" t="s">
        <v>201</v>
      </c>
      <c r="D84" s="38" t="s">
        <v>14</v>
      </c>
      <c r="E84" s="29">
        <v>2</v>
      </c>
      <c r="F84" s="40" t="s">
        <v>21</v>
      </c>
      <c r="G84" s="112">
        <v>5</v>
      </c>
      <c r="H84" s="39">
        <v>3</v>
      </c>
      <c r="I84" s="39"/>
      <c r="J84" s="80">
        <v>3</v>
      </c>
      <c r="K84" s="111">
        <f>E84*J84/5</f>
        <v>1.2</v>
      </c>
      <c r="L84" s="139"/>
    </row>
    <row r="85" spans="1:12" s="13" customFormat="1" ht="66" customHeight="1" thickTop="1" thickBot="1" x14ac:dyDescent="0.25">
      <c r="A85" s="71" t="s">
        <v>202</v>
      </c>
      <c r="B85" s="27"/>
      <c r="C85" s="33" t="s">
        <v>203</v>
      </c>
      <c r="D85" s="38" t="s">
        <v>14</v>
      </c>
      <c r="E85" s="29">
        <v>1</v>
      </c>
      <c r="F85" s="36" t="s">
        <v>222</v>
      </c>
      <c r="G85" s="112">
        <v>5</v>
      </c>
      <c r="H85" s="39">
        <v>5</v>
      </c>
      <c r="I85" s="39"/>
      <c r="J85" s="80">
        <v>5</v>
      </c>
      <c r="K85" s="111">
        <f>E85*J85/5</f>
        <v>1</v>
      </c>
      <c r="L85" s="139"/>
    </row>
    <row r="86" spans="1:12" s="13" customFormat="1" ht="57.75" thickTop="1" thickBot="1" x14ac:dyDescent="0.25">
      <c r="A86" s="71" t="s">
        <v>204</v>
      </c>
      <c r="B86" s="27"/>
      <c r="C86" s="33" t="s">
        <v>205</v>
      </c>
      <c r="D86" s="38" t="s">
        <v>14</v>
      </c>
      <c r="E86" s="29">
        <v>1</v>
      </c>
      <c r="F86" s="36" t="s">
        <v>22</v>
      </c>
      <c r="G86" s="112">
        <v>80</v>
      </c>
      <c r="H86" s="39">
        <v>80</v>
      </c>
      <c r="I86" s="39">
        <v>100</v>
      </c>
      <c r="J86" s="80">
        <v>5</v>
      </c>
      <c r="K86" s="111">
        <f>E86*J86/5</f>
        <v>1</v>
      </c>
      <c r="L86" s="139"/>
    </row>
    <row r="87" spans="1:12" s="13" customFormat="1" ht="39" thickTop="1" thickBot="1" x14ac:dyDescent="0.25">
      <c r="A87" s="71" t="s">
        <v>206</v>
      </c>
      <c r="B87" s="27"/>
      <c r="C87" s="33" t="s">
        <v>207</v>
      </c>
      <c r="D87" s="38" t="s">
        <v>14</v>
      </c>
      <c r="E87" s="29">
        <v>2</v>
      </c>
      <c r="F87" s="36" t="s">
        <v>223</v>
      </c>
      <c r="G87" s="112">
        <v>5</v>
      </c>
      <c r="H87" s="39">
        <v>4.8</v>
      </c>
      <c r="I87" s="39"/>
      <c r="J87" s="80">
        <v>4.8</v>
      </c>
      <c r="K87" s="111">
        <f>E87*J87/5</f>
        <v>1.92</v>
      </c>
      <c r="L87" s="139"/>
    </row>
    <row r="88" spans="1:12" s="13" customFormat="1" ht="39" thickTop="1" thickBot="1" x14ac:dyDescent="0.25">
      <c r="A88" s="71" t="s">
        <v>208</v>
      </c>
      <c r="B88" s="27"/>
      <c r="C88" s="33" t="s">
        <v>209</v>
      </c>
      <c r="D88" s="38" t="s">
        <v>14</v>
      </c>
      <c r="E88" s="29">
        <v>2</v>
      </c>
      <c r="F88" s="36" t="s">
        <v>223</v>
      </c>
      <c r="G88" s="112">
        <v>5</v>
      </c>
      <c r="H88" s="39">
        <v>3.3</v>
      </c>
      <c r="I88" s="39"/>
      <c r="J88" s="80">
        <v>3.3</v>
      </c>
      <c r="K88" s="111">
        <f>E88*J88/5</f>
        <v>1.3199999999999998</v>
      </c>
      <c r="L88" s="139"/>
    </row>
    <row r="89" spans="1:12" s="13" customFormat="1" ht="39" thickTop="1" thickBot="1" x14ac:dyDescent="0.25">
      <c r="A89" s="71" t="s">
        <v>210</v>
      </c>
      <c r="B89" s="27"/>
      <c r="C89" s="33" t="s">
        <v>211</v>
      </c>
      <c r="D89" s="38" t="s">
        <v>14</v>
      </c>
      <c r="E89" s="29">
        <v>2</v>
      </c>
      <c r="F89" s="36" t="s">
        <v>223</v>
      </c>
      <c r="G89" s="112">
        <v>5</v>
      </c>
      <c r="H89" s="39">
        <v>5</v>
      </c>
      <c r="I89" s="39"/>
      <c r="J89" s="80">
        <v>5</v>
      </c>
      <c r="K89" s="111">
        <f>E89*J89/5</f>
        <v>2</v>
      </c>
      <c r="L89" s="139"/>
    </row>
    <row r="90" spans="1:12" s="13" customFormat="1" ht="39" thickTop="1" thickBot="1" x14ac:dyDescent="0.25">
      <c r="A90" s="71" t="s">
        <v>212</v>
      </c>
      <c r="B90" s="27"/>
      <c r="C90" s="33" t="s">
        <v>213</v>
      </c>
      <c r="D90" s="38" t="s">
        <v>14</v>
      </c>
      <c r="E90" s="29">
        <v>2</v>
      </c>
      <c r="F90" s="36" t="s">
        <v>223</v>
      </c>
      <c r="G90" s="112">
        <v>5</v>
      </c>
      <c r="H90" s="39">
        <v>3</v>
      </c>
      <c r="I90" s="39"/>
      <c r="J90" s="80">
        <v>3</v>
      </c>
      <c r="K90" s="111">
        <f>E90*J90/5</f>
        <v>1.2</v>
      </c>
      <c r="L90" s="139"/>
    </row>
    <row r="91" spans="1:12" s="13" customFormat="1" ht="41.25" customHeight="1" thickTop="1" thickBot="1" x14ac:dyDescent="0.25">
      <c r="A91" s="71" t="s">
        <v>107</v>
      </c>
      <c r="B91" s="27"/>
      <c r="C91" s="33" t="s">
        <v>214</v>
      </c>
      <c r="D91" s="38" t="s">
        <v>14</v>
      </c>
      <c r="E91" s="29">
        <v>2</v>
      </c>
      <c r="F91" s="36" t="s">
        <v>222</v>
      </c>
      <c r="G91" s="112">
        <v>5</v>
      </c>
      <c r="H91" s="39">
        <v>5</v>
      </c>
      <c r="I91" s="39"/>
      <c r="J91" s="80">
        <v>5</v>
      </c>
      <c r="K91" s="111">
        <f>E91*J91/5</f>
        <v>2</v>
      </c>
      <c r="L91" s="139"/>
    </row>
    <row r="92" spans="1:12" s="13" customFormat="1" ht="57.75" thickTop="1" thickBot="1" x14ac:dyDescent="0.25">
      <c r="A92" s="71" t="s">
        <v>53</v>
      </c>
      <c r="B92" s="27"/>
      <c r="C92" s="33" t="s">
        <v>215</v>
      </c>
      <c r="D92" s="38" t="s">
        <v>14</v>
      </c>
      <c r="E92" s="29">
        <v>2</v>
      </c>
      <c r="F92" s="36" t="s">
        <v>23</v>
      </c>
      <c r="G92" s="112">
        <v>10</v>
      </c>
      <c r="H92" s="39">
        <v>6.5</v>
      </c>
      <c r="I92" s="39"/>
      <c r="J92" s="80">
        <v>3.25</v>
      </c>
      <c r="K92" s="111">
        <f>E92*J92/5</f>
        <v>1.3</v>
      </c>
      <c r="L92" s="139"/>
    </row>
    <row r="93" spans="1:12" s="13" customFormat="1" ht="39" thickTop="1" thickBot="1" x14ac:dyDescent="0.25">
      <c r="A93" s="71" t="s">
        <v>115</v>
      </c>
      <c r="B93" s="27"/>
      <c r="C93" s="33" t="s">
        <v>216</v>
      </c>
      <c r="D93" s="38" t="s">
        <v>14</v>
      </c>
      <c r="E93" s="29">
        <v>1</v>
      </c>
      <c r="F93" s="36" t="s">
        <v>223</v>
      </c>
      <c r="G93" s="112">
        <v>5</v>
      </c>
      <c r="H93" s="39">
        <v>4</v>
      </c>
      <c r="I93" s="39"/>
      <c r="J93" s="80">
        <v>4</v>
      </c>
      <c r="K93" s="111">
        <f>E93*J93/5</f>
        <v>0.8</v>
      </c>
      <c r="L93" s="139"/>
    </row>
    <row r="94" spans="1:12" s="13" customFormat="1" ht="19.5" customHeight="1" thickTop="1" thickBot="1" x14ac:dyDescent="0.25">
      <c r="A94" s="71" t="s">
        <v>217</v>
      </c>
      <c r="B94" s="27"/>
      <c r="C94" s="33" t="s">
        <v>218</v>
      </c>
      <c r="D94" s="38">
        <v>1</v>
      </c>
      <c r="E94" s="29">
        <v>1</v>
      </c>
      <c r="F94" s="36" t="s">
        <v>223</v>
      </c>
      <c r="G94" s="112">
        <v>5</v>
      </c>
      <c r="H94" s="39">
        <v>4</v>
      </c>
      <c r="I94" s="39"/>
      <c r="J94" s="80">
        <v>4</v>
      </c>
      <c r="K94" s="111">
        <f>E94*J94/5</f>
        <v>0.8</v>
      </c>
      <c r="L94" s="139"/>
    </row>
    <row r="95" spans="1:12" s="13" customFormat="1" ht="57.75" thickTop="1" thickBot="1" x14ac:dyDescent="0.25">
      <c r="A95" s="71" t="s">
        <v>219</v>
      </c>
      <c r="B95" s="27"/>
      <c r="C95" s="33" t="s">
        <v>24</v>
      </c>
      <c r="D95" s="38" t="s">
        <v>14</v>
      </c>
      <c r="E95" s="29">
        <v>2</v>
      </c>
      <c r="F95" s="40" t="s">
        <v>21</v>
      </c>
      <c r="G95" s="112">
        <v>5</v>
      </c>
      <c r="H95" s="39">
        <v>3</v>
      </c>
      <c r="I95" s="39"/>
      <c r="J95" s="80">
        <v>3</v>
      </c>
      <c r="K95" s="111">
        <f>E95*J95/5</f>
        <v>1.2</v>
      </c>
      <c r="L95" s="139"/>
    </row>
    <row r="96" spans="1:12" ht="19.5" thickTop="1" x14ac:dyDescent="0.3">
      <c r="A96" s="41"/>
      <c r="B96" s="42"/>
      <c r="C96" s="41"/>
      <c r="D96" s="41"/>
      <c r="E96" s="42"/>
      <c r="F96" s="41"/>
      <c r="G96" s="81"/>
      <c r="H96" s="81"/>
      <c r="I96" s="81"/>
      <c r="J96" s="81"/>
      <c r="K96" s="81"/>
    </row>
    <row r="97" spans="2:12" s="41" customFormat="1" x14ac:dyDescent="0.3">
      <c r="B97" s="42"/>
      <c r="E97" s="42"/>
      <c r="G97" s="81"/>
      <c r="H97" s="81"/>
      <c r="I97" s="81"/>
      <c r="J97" s="81"/>
      <c r="K97" s="81"/>
      <c r="L97" s="42"/>
    </row>
    <row r="98" spans="2:12" s="41" customFormat="1" x14ac:dyDescent="0.3">
      <c r="B98" s="42"/>
      <c r="E98" s="42"/>
      <c r="G98" s="81"/>
      <c r="H98" s="81"/>
      <c r="I98" s="81"/>
      <c r="J98" s="81"/>
      <c r="K98" s="81"/>
      <c r="L98" s="42"/>
    </row>
    <row r="99" spans="2:12" s="41" customFormat="1" x14ac:dyDescent="0.3">
      <c r="B99" s="42"/>
      <c r="E99" s="42"/>
      <c r="G99" s="81"/>
      <c r="H99" s="81"/>
      <c r="I99" s="81"/>
      <c r="J99" s="81"/>
      <c r="K99" s="81"/>
      <c r="L99" s="42"/>
    </row>
    <row r="100" spans="2:12" s="41" customFormat="1" x14ac:dyDescent="0.3">
      <c r="B100" s="42"/>
      <c r="E100" s="42"/>
      <c r="G100" s="81"/>
      <c r="H100" s="81"/>
      <c r="I100" s="81"/>
      <c r="J100" s="81"/>
      <c r="K100" s="81"/>
      <c r="L100" s="42"/>
    </row>
    <row r="101" spans="2:12" s="41" customFormat="1" x14ac:dyDescent="0.3">
      <c r="B101" s="42"/>
      <c r="E101" s="42"/>
      <c r="G101" s="81"/>
      <c r="H101" s="81"/>
      <c r="I101" s="81"/>
      <c r="J101" s="81"/>
      <c r="K101" s="81"/>
      <c r="L101" s="42"/>
    </row>
    <row r="102" spans="2:12" s="41" customFormat="1" x14ac:dyDescent="0.3">
      <c r="B102" s="42"/>
      <c r="E102" s="42"/>
      <c r="G102" s="81"/>
      <c r="H102" s="81"/>
      <c r="I102" s="81"/>
      <c r="J102" s="81"/>
      <c r="K102" s="81"/>
      <c r="L102" s="42"/>
    </row>
    <row r="103" spans="2:12" s="41" customFormat="1" x14ac:dyDescent="0.3">
      <c r="B103" s="42"/>
      <c r="E103" s="42"/>
      <c r="G103" s="81"/>
      <c r="H103" s="81"/>
      <c r="I103" s="81"/>
      <c r="J103" s="81"/>
      <c r="K103" s="81"/>
      <c r="L103" s="42"/>
    </row>
    <row r="104" spans="2:12" s="41" customFormat="1" x14ac:dyDescent="0.3">
      <c r="B104" s="42"/>
      <c r="E104" s="42"/>
      <c r="G104" s="81"/>
      <c r="H104" s="81"/>
      <c r="I104" s="81"/>
      <c r="J104" s="81"/>
      <c r="K104" s="81"/>
      <c r="L104" s="42"/>
    </row>
    <row r="105" spans="2:12" s="41" customFormat="1" x14ac:dyDescent="0.3">
      <c r="B105" s="42"/>
      <c r="E105" s="42"/>
      <c r="G105" s="81"/>
      <c r="H105" s="81"/>
      <c r="I105" s="81"/>
      <c r="J105" s="81"/>
      <c r="K105" s="81"/>
      <c r="L105" s="42"/>
    </row>
  </sheetData>
  <autoFilter ref="A3:K95"/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5"/>
  <sheetViews>
    <sheetView workbookViewId="0">
      <selection activeCell="I21" sqref="I21"/>
    </sheetView>
  </sheetViews>
  <sheetFormatPr defaultRowHeight="14.25" x14ac:dyDescent="0.2"/>
  <cols>
    <col min="3" max="3" width="15.75" customWidth="1"/>
  </cols>
  <sheetData>
    <row r="2" spans="1:13" x14ac:dyDescent="0.2">
      <c r="A2" s="128" t="s">
        <v>229</v>
      </c>
      <c r="B2" s="128" t="s">
        <v>228</v>
      </c>
      <c r="C2" s="128" t="s">
        <v>227</v>
      </c>
      <c r="D2" s="128" t="s">
        <v>230</v>
      </c>
      <c r="E2" s="128" t="s">
        <v>232</v>
      </c>
      <c r="F2" s="133" t="s">
        <v>231</v>
      </c>
      <c r="H2" s="132" t="s">
        <v>258</v>
      </c>
    </row>
    <row r="3" spans="1:13" x14ac:dyDescent="0.2">
      <c r="A3" s="128">
        <v>1</v>
      </c>
      <c r="B3" s="128">
        <v>1</v>
      </c>
      <c r="C3" s="129" t="s">
        <v>233</v>
      </c>
      <c r="D3" s="130">
        <v>76.180000000000021</v>
      </c>
      <c r="E3" s="128">
        <v>93</v>
      </c>
      <c r="F3" s="134">
        <v>81.913978494623677</v>
      </c>
      <c r="G3" s="126" t="s">
        <v>265</v>
      </c>
      <c r="H3" s="129">
        <f>81.91-75.44</f>
        <v>6.4699999999999989</v>
      </c>
    </row>
    <row r="4" spans="1:13" x14ac:dyDescent="0.2">
      <c r="A4" s="128">
        <v>2</v>
      </c>
      <c r="B4" s="128">
        <v>1</v>
      </c>
      <c r="C4" s="129" t="s">
        <v>241</v>
      </c>
      <c r="D4" s="130">
        <v>74.421999999999997</v>
      </c>
      <c r="E4" s="128">
        <v>92</v>
      </c>
      <c r="F4" s="134">
        <v>80.893478260869557</v>
      </c>
      <c r="G4" s="126" t="s">
        <v>265</v>
      </c>
    </row>
    <row r="5" spans="1:13" x14ac:dyDescent="0.2">
      <c r="A5" s="128">
        <v>3</v>
      </c>
      <c r="B5" s="128">
        <v>1</v>
      </c>
      <c r="C5" s="129" t="s">
        <v>240</v>
      </c>
      <c r="D5" s="130">
        <v>74.141999999999996</v>
      </c>
      <c r="E5" s="128">
        <v>92</v>
      </c>
      <c r="F5" s="134">
        <v>80.589130434782604</v>
      </c>
      <c r="G5" s="126" t="s">
        <v>265</v>
      </c>
      <c r="H5" t="s">
        <v>259</v>
      </c>
    </row>
    <row r="6" spans="1:13" x14ac:dyDescent="0.2">
      <c r="A6" s="128">
        <v>4</v>
      </c>
      <c r="B6" s="128">
        <v>1</v>
      </c>
      <c r="C6" s="129" t="s">
        <v>257</v>
      </c>
      <c r="D6" s="130">
        <v>74.133999999999972</v>
      </c>
      <c r="E6" s="128">
        <v>92</v>
      </c>
      <c r="F6" s="134">
        <v>80.580434782608663</v>
      </c>
      <c r="G6" s="126" t="s">
        <v>265</v>
      </c>
      <c r="H6" t="s">
        <v>260</v>
      </c>
    </row>
    <row r="7" spans="1:13" x14ac:dyDescent="0.2">
      <c r="A7" s="128">
        <v>5</v>
      </c>
      <c r="B7" s="128">
        <v>1</v>
      </c>
      <c r="C7" s="129" t="s">
        <v>254</v>
      </c>
      <c r="D7" s="130">
        <v>74.001999999999981</v>
      </c>
      <c r="E7" s="128">
        <v>92</v>
      </c>
      <c r="F7" s="134">
        <v>80.436956521739106</v>
      </c>
      <c r="G7" s="126" t="s">
        <v>265</v>
      </c>
    </row>
    <row r="8" spans="1:13" x14ac:dyDescent="0.2">
      <c r="A8" s="128">
        <v>6</v>
      </c>
      <c r="B8" s="128">
        <v>1</v>
      </c>
      <c r="C8" s="129" t="s">
        <v>255</v>
      </c>
      <c r="D8" s="130">
        <v>73.87</v>
      </c>
      <c r="E8" s="128">
        <v>92</v>
      </c>
      <c r="F8" s="134">
        <v>80.293478260869563</v>
      </c>
      <c r="G8" s="126" t="s">
        <v>265</v>
      </c>
      <c r="H8" t="s">
        <v>261</v>
      </c>
      <c r="J8" s="135">
        <f>2.16</f>
        <v>2.16</v>
      </c>
    </row>
    <row r="9" spans="1:13" x14ac:dyDescent="0.2">
      <c r="A9" s="128">
        <v>7</v>
      </c>
      <c r="B9" s="128">
        <v>1</v>
      </c>
      <c r="C9" s="129" t="s">
        <v>242</v>
      </c>
      <c r="D9" s="130">
        <v>73.786000000000001</v>
      </c>
      <c r="E9" s="128">
        <v>92</v>
      </c>
      <c r="F9" s="134">
        <v>80.202173913043481</v>
      </c>
      <c r="G9" s="126" t="s">
        <v>265</v>
      </c>
      <c r="H9" t="s">
        <v>262</v>
      </c>
      <c r="M9" s="127"/>
    </row>
    <row r="10" spans="1:13" x14ac:dyDescent="0.2">
      <c r="A10" s="128">
        <v>8</v>
      </c>
      <c r="B10" s="128">
        <v>1</v>
      </c>
      <c r="C10" s="129" t="s">
        <v>248</v>
      </c>
      <c r="D10" s="130">
        <v>72.378000000000014</v>
      </c>
      <c r="E10" s="128">
        <v>92</v>
      </c>
      <c r="F10" s="137">
        <v>78.671739130434801</v>
      </c>
      <c r="G10" s="126" t="s">
        <v>266</v>
      </c>
      <c r="H10" t="s">
        <v>263</v>
      </c>
    </row>
    <row r="11" spans="1:13" x14ac:dyDescent="0.2">
      <c r="A11" s="128">
        <v>9</v>
      </c>
      <c r="B11" s="128">
        <v>1</v>
      </c>
      <c r="C11" s="129" t="s">
        <v>256</v>
      </c>
      <c r="D11" s="130">
        <v>72.313999999999993</v>
      </c>
      <c r="E11" s="128">
        <v>92</v>
      </c>
      <c r="F11" s="137">
        <v>78.602173913043472</v>
      </c>
      <c r="G11" s="126" t="s">
        <v>266</v>
      </c>
      <c r="H11" t="s">
        <v>264</v>
      </c>
    </row>
    <row r="12" spans="1:13" x14ac:dyDescent="0.2">
      <c r="A12" s="128">
        <v>10</v>
      </c>
      <c r="B12" s="128">
        <v>1</v>
      </c>
      <c r="C12" s="129" t="s">
        <v>249</v>
      </c>
      <c r="D12" s="130">
        <v>70.673999999999992</v>
      </c>
      <c r="E12" s="128">
        <v>92</v>
      </c>
      <c r="F12" s="136">
        <v>76.8195652173913</v>
      </c>
      <c r="G12" s="126" t="s">
        <v>267</v>
      </c>
    </row>
    <row r="13" spans="1:13" x14ac:dyDescent="0.2">
      <c r="A13" s="128">
        <v>11</v>
      </c>
      <c r="B13" s="128">
        <v>1</v>
      </c>
      <c r="C13" s="129" t="s">
        <v>252</v>
      </c>
      <c r="D13" s="130">
        <v>69.831999999999994</v>
      </c>
      <c r="E13" s="128">
        <v>92</v>
      </c>
      <c r="F13" s="136">
        <v>75.904347826086948</v>
      </c>
      <c r="G13" s="126" t="s">
        <v>267</v>
      </c>
    </row>
    <row r="14" spans="1:13" x14ac:dyDescent="0.2">
      <c r="A14" s="128">
        <v>12</v>
      </c>
      <c r="B14" s="128">
        <v>1</v>
      </c>
      <c r="C14" s="129" t="s">
        <v>253</v>
      </c>
      <c r="D14" s="130">
        <v>69.472000000000008</v>
      </c>
      <c r="E14" s="128">
        <v>92</v>
      </c>
      <c r="F14" s="136">
        <v>75.513043478260883</v>
      </c>
      <c r="G14" s="126" t="s">
        <v>267</v>
      </c>
    </row>
    <row r="15" spans="1:13" x14ac:dyDescent="0.2">
      <c r="A15" s="128">
        <v>13</v>
      </c>
      <c r="B15" s="128">
        <v>1</v>
      </c>
      <c r="C15" s="129" t="s">
        <v>243</v>
      </c>
      <c r="D15" s="130">
        <v>69.407999999999987</v>
      </c>
      <c r="E15" s="128">
        <v>92</v>
      </c>
      <c r="F15" s="136">
        <v>75.443478260869554</v>
      </c>
      <c r="G15" s="126" t="s">
        <v>267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"/>
  <sheetViews>
    <sheetView workbookViewId="0">
      <selection activeCell="J10" sqref="J10"/>
    </sheetView>
  </sheetViews>
  <sheetFormatPr defaultRowHeight="14.25" x14ac:dyDescent="0.2"/>
  <cols>
    <col min="4" max="4" width="20.125" customWidth="1"/>
  </cols>
  <sheetData>
    <row r="2" spans="2:11" x14ac:dyDescent="0.2">
      <c r="B2" s="128" t="s">
        <v>229</v>
      </c>
      <c r="C2" s="128" t="s">
        <v>228</v>
      </c>
      <c r="D2" s="128" t="s">
        <v>227</v>
      </c>
      <c r="E2" s="128" t="s">
        <v>230</v>
      </c>
      <c r="F2" s="128" t="s">
        <v>232</v>
      </c>
      <c r="G2" s="133" t="s">
        <v>231</v>
      </c>
      <c r="I2" s="131" t="s">
        <v>277</v>
      </c>
    </row>
    <row r="3" spans="2:11" x14ac:dyDescent="0.2">
      <c r="B3" s="128">
        <v>1</v>
      </c>
      <c r="C3" s="128">
        <v>2</v>
      </c>
      <c r="D3" s="129" t="s">
        <v>235</v>
      </c>
      <c r="E3" s="130">
        <v>75.297999999999973</v>
      </c>
      <c r="F3" s="128">
        <v>93</v>
      </c>
      <c r="G3" s="134">
        <v>80.965591397849437</v>
      </c>
      <c r="H3" t="s">
        <v>265</v>
      </c>
      <c r="I3" t="s">
        <v>278</v>
      </c>
    </row>
    <row r="4" spans="2:11" x14ac:dyDescent="0.2">
      <c r="B4" s="128">
        <v>2</v>
      </c>
      <c r="C4" s="128">
        <v>2</v>
      </c>
      <c r="D4" s="129" t="s">
        <v>244</v>
      </c>
      <c r="E4" s="130">
        <v>71.553999999999988</v>
      </c>
      <c r="F4" s="128">
        <v>91</v>
      </c>
      <c r="G4" s="134">
        <v>78.630769230769218</v>
      </c>
      <c r="H4" t="s">
        <v>266</v>
      </c>
      <c r="J4" s="126" t="s">
        <v>265</v>
      </c>
      <c r="K4" t="s">
        <v>279</v>
      </c>
    </row>
    <row r="5" spans="2:11" x14ac:dyDescent="0.2">
      <c r="B5" s="128">
        <v>3</v>
      </c>
      <c r="C5" s="128">
        <v>2</v>
      </c>
      <c r="D5" s="129" t="s">
        <v>247</v>
      </c>
      <c r="E5" s="130">
        <v>69.658000000000001</v>
      </c>
      <c r="F5" s="128">
        <v>92</v>
      </c>
      <c r="G5" s="134">
        <v>75.71521739130435</v>
      </c>
      <c r="H5" t="s">
        <v>267</v>
      </c>
      <c r="J5" s="126" t="s">
        <v>266</v>
      </c>
      <c r="K5" t="s">
        <v>280</v>
      </c>
    </row>
    <row r="6" spans="2:11" x14ac:dyDescent="0.2">
      <c r="J6" s="126" t="s">
        <v>267</v>
      </c>
      <c r="K6" t="s">
        <v>281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8"/>
  <sheetViews>
    <sheetView workbookViewId="0">
      <selection activeCell="K21" sqref="K21"/>
    </sheetView>
  </sheetViews>
  <sheetFormatPr defaultRowHeight="14.25" x14ac:dyDescent="0.2"/>
  <cols>
    <col min="4" max="4" width="15" customWidth="1"/>
  </cols>
  <sheetData>
    <row r="2" spans="2:12" x14ac:dyDescent="0.2">
      <c r="B2" s="128" t="s">
        <v>229</v>
      </c>
      <c r="C2" s="128" t="s">
        <v>228</v>
      </c>
      <c r="D2" s="128" t="s">
        <v>227</v>
      </c>
      <c r="E2" s="128" t="s">
        <v>230</v>
      </c>
      <c r="F2" s="128" t="s">
        <v>232</v>
      </c>
      <c r="G2" s="133" t="s">
        <v>231</v>
      </c>
      <c r="I2" s="131" t="s">
        <v>258</v>
      </c>
      <c r="J2">
        <f>6.45</f>
        <v>6.45</v>
      </c>
    </row>
    <row r="3" spans="2:12" x14ac:dyDescent="0.2">
      <c r="B3" s="128">
        <v>1</v>
      </c>
      <c r="C3" s="128">
        <v>3</v>
      </c>
      <c r="D3" s="129" t="s">
        <v>237</v>
      </c>
      <c r="E3" s="130">
        <v>75.067999999999998</v>
      </c>
      <c r="F3" s="128">
        <v>92</v>
      </c>
      <c r="G3" s="134">
        <v>81.595652173913052</v>
      </c>
      <c r="H3" t="s">
        <v>265</v>
      </c>
      <c r="I3" t="s">
        <v>276</v>
      </c>
    </row>
    <row r="4" spans="2:12" x14ac:dyDescent="0.2">
      <c r="B4" s="128">
        <v>2</v>
      </c>
      <c r="C4" s="128">
        <v>3</v>
      </c>
      <c r="D4" s="129" t="s">
        <v>234</v>
      </c>
      <c r="E4" s="130">
        <v>75.625999999999976</v>
      </c>
      <c r="F4" s="128">
        <v>93</v>
      </c>
      <c r="G4" s="134">
        <v>81.318279569892454</v>
      </c>
      <c r="H4" t="s">
        <v>265</v>
      </c>
    </row>
    <row r="5" spans="2:12" x14ac:dyDescent="0.2">
      <c r="B5" s="128">
        <v>3</v>
      </c>
      <c r="C5" s="128">
        <v>3</v>
      </c>
      <c r="D5" s="129" t="s">
        <v>245</v>
      </c>
      <c r="E5" s="130">
        <v>73.775999999999996</v>
      </c>
      <c r="F5" s="128">
        <v>92</v>
      </c>
      <c r="G5" s="134">
        <v>80.191304347826076</v>
      </c>
      <c r="H5" t="s">
        <v>265</v>
      </c>
      <c r="I5" t="s">
        <v>268</v>
      </c>
    </row>
    <row r="6" spans="2:12" x14ac:dyDescent="0.2">
      <c r="B6" s="128">
        <v>4</v>
      </c>
      <c r="C6" s="128">
        <v>3</v>
      </c>
      <c r="D6" s="129" t="s">
        <v>246</v>
      </c>
      <c r="E6" s="130">
        <v>71.371999999999986</v>
      </c>
      <c r="F6" s="128">
        <v>92</v>
      </c>
      <c r="G6" s="134">
        <v>77.578260869565199</v>
      </c>
      <c r="H6" t="s">
        <v>266</v>
      </c>
      <c r="I6" t="s">
        <v>269</v>
      </c>
      <c r="L6" s="127"/>
    </row>
    <row r="7" spans="2:12" x14ac:dyDescent="0.2">
      <c r="B7" s="128">
        <v>5</v>
      </c>
      <c r="C7" s="128">
        <v>3</v>
      </c>
      <c r="D7" s="129" t="s">
        <v>239</v>
      </c>
      <c r="E7" s="130">
        <v>69.757999999999981</v>
      </c>
      <c r="F7" s="128">
        <v>92</v>
      </c>
      <c r="G7" s="134">
        <v>75.823913043478242</v>
      </c>
      <c r="H7" t="s">
        <v>267</v>
      </c>
      <c r="I7" t="s">
        <v>270</v>
      </c>
    </row>
    <row r="8" spans="2:12" x14ac:dyDescent="0.2">
      <c r="B8" s="128">
        <v>6</v>
      </c>
      <c r="C8" s="128">
        <v>3</v>
      </c>
      <c r="D8" s="129" t="s">
        <v>250</v>
      </c>
      <c r="E8" s="130">
        <v>69.133999999999986</v>
      </c>
      <c r="F8" s="128">
        <v>92</v>
      </c>
      <c r="G8" s="134">
        <v>75.145652173913035</v>
      </c>
      <c r="H8" t="s">
        <v>267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I12" sqref="I12"/>
    </sheetView>
  </sheetViews>
  <sheetFormatPr defaultRowHeight="14.25" x14ac:dyDescent="0.2"/>
  <cols>
    <col min="4" max="4" width="20.375" customWidth="1"/>
  </cols>
  <sheetData>
    <row r="2" spans="2:10" x14ac:dyDescent="0.2">
      <c r="B2" s="128" t="s">
        <v>229</v>
      </c>
      <c r="C2" s="128" t="s">
        <v>228</v>
      </c>
      <c r="D2" s="128" t="s">
        <v>227</v>
      </c>
      <c r="E2" s="128" t="s">
        <v>230</v>
      </c>
      <c r="F2" s="128" t="s">
        <v>232</v>
      </c>
      <c r="G2" s="133" t="s">
        <v>231</v>
      </c>
      <c r="I2" s="131" t="s">
        <v>274</v>
      </c>
    </row>
    <row r="3" spans="2:10" x14ac:dyDescent="0.2">
      <c r="B3" s="128">
        <v>1</v>
      </c>
      <c r="C3" s="128">
        <v>4</v>
      </c>
      <c r="D3" s="129" t="s">
        <v>251</v>
      </c>
      <c r="E3" s="130">
        <v>69.657999999999987</v>
      </c>
      <c r="F3" s="128">
        <v>92</v>
      </c>
      <c r="G3" s="134">
        <v>75.715217391304336</v>
      </c>
      <c r="H3" t="s">
        <v>265</v>
      </c>
      <c r="I3" t="s">
        <v>275</v>
      </c>
    </row>
    <row r="4" spans="2:10" x14ac:dyDescent="0.2">
      <c r="B4" s="128">
        <v>2</v>
      </c>
      <c r="C4" s="128">
        <v>4</v>
      </c>
      <c r="D4" s="129" t="s">
        <v>238</v>
      </c>
      <c r="E4" s="130">
        <v>68.885999999999996</v>
      </c>
      <c r="F4" s="128">
        <v>91</v>
      </c>
      <c r="G4" s="134">
        <v>75.698901098901089</v>
      </c>
      <c r="H4" t="s">
        <v>265</v>
      </c>
      <c r="I4" t="s">
        <v>265</v>
      </c>
      <c r="J4" t="s">
        <v>273</v>
      </c>
    </row>
    <row r="5" spans="2:10" x14ac:dyDescent="0.2">
      <c r="B5" s="128">
        <v>3</v>
      </c>
      <c r="C5" s="128">
        <v>4</v>
      </c>
      <c r="D5" s="129" t="s">
        <v>236</v>
      </c>
      <c r="E5" s="130">
        <v>67.762</v>
      </c>
      <c r="F5" s="128">
        <v>90</v>
      </c>
      <c r="G5" s="134">
        <v>75.291111111111107</v>
      </c>
      <c r="H5" t="s">
        <v>267</v>
      </c>
      <c r="I5" t="s">
        <v>266</v>
      </c>
      <c r="J5" t="s">
        <v>272</v>
      </c>
    </row>
    <row r="6" spans="2:10" x14ac:dyDescent="0.2">
      <c r="I6" t="s">
        <v>267</v>
      </c>
      <c r="J6" t="s">
        <v>271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รอบ 1_67</vt:lpstr>
      <vt:lpstr>1.ไม่ถ่ายโอน</vt:lpstr>
      <vt:lpstr>2.ถ่ายโอน30-99%</vt:lpstr>
      <vt:lpstr>3.ถ่ายโอนน้อยกว่า30%</vt:lpstr>
      <vt:lpstr>4.ถ่ายโอน100%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cp:lastPrinted>2023-03-17T01:51:40Z</cp:lastPrinted>
  <dcterms:created xsi:type="dcterms:W3CDTF">2022-12-08T07:54:54Z</dcterms:created>
  <dcterms:modified xsi:type="dcterms:W3CDTF">2024-04-01T02:54:57Z</dcterms:modified>
</cp:coreProperties>
</file>